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9"/>
  </bookViews>
  <sheets>
    <sheet name="Overview" sheetId="1" state="hidden" r:id="rId2"/>
    <sheet name="July" sheetId="2" state="visible" r:id="rId3"/>
    <sheet name="August" sheetId="3" state="visible" r:id="rId4"/>
    <sheet name="September" sheetId="4" state="visible" r:id="rId5"/>
    <sheet name="October" sheetId="5" state="visible" r:id="rId6"/>
    <sheet name="November" sheetId="6" state="visible" r:id="rId7"/>
    <sheet name="December" sheetId="7" state="visible" r:id="rId8"/>
    <sheet name="January" sheetId="8" state="visible" r:id="rId9"/>
    <sheet name="February" sheetId="9" state="visible" r:id="rId10"/>
    <sheet name="March" sheetId="10" state="visible" r:id="rId11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<sst xmlns="http://schemas.openxmlformats.org/spreadsheetml/2006/main" count="488" uniqueCount="262">
  <si>
    <t xml:space="preserve">Specified</t>
  </si>
  <si>
    <t xml:space="preserve">Actual</t>
  </si>
  <si>
    <t xml:space="preserve">Week 1</t>
  </si>
  <si>
    <t xml:space="preserve">Week 2</t>
  </si>
  <si>
    <t xml:space="preserve">Week 3</t>
  </si>
  <si>
    <t xml:space="preserve">Week 4</t>
  </si>
  <si>
    <t xml:space="preserve">Week 5</t>
  </si>
  <si>
    <t xml:space="preserve">Total</t>
  </si>
  <si>
    <t xml:space="preserve">April</t>
  </si>
  <si>
    <t xml:space="preserve">May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</si>
  <si>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</si>
  <si>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</si>
  <si>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</si>
  <si>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</si>
  <si>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</si>
  <si>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</si>
  <si>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</si>
  <si>
    <t xml:space="preserve">January</t>
  </si>
  <si>
    <t xml:space="preserve">February</t>
  </si>
  <si>
    <t xml:space="preserve">March</t>
  </si>
  <si>
    <t xml:space="preserve">Year Total</t>
  </si>
  <si>
    <t xml:space="preserve">Not Actual</t>
  </si>
  <si>
    <t xml:space="preserve">Week</t>
  </si>
  <si>
    <t xml:space="preserve">Day</t>
  </si>
  <si>
    <t xml:space="preserve">Normal Business</t>
  </si>
  <si>
    <t xml:space="preserve">CIL Bid</t>
  </si>
  <si>
    <t xml:space="preserve">8 miles in car for key</t>
  </si>
  <si>
    <t xml:space="preserve">4 miles to check survey boxes</t>
  </si>
  <si>
    <t xml:space="preserve">15miles keys cut</t>
  </si>
  <si>
    <t xml:space="preserve">Accumulated Total</t>
  </si>
  <si>
    <t xml:space="preserve">Overtime to Carry Forward</t>
  </si>
  <si>
    <t xml:space="preserve">Overtime this month</t>
  </si>
  <si>
    <t xml:space="preserve">Allocated Time</t>
  </si>
  <si>
    <t xml:space="preserve">This sheet got deleted due to stupidity on my part. Numbers supplied from memory.</t>
  </si>
  <si>
    <t xml:space="preserve">15 hours done on nb</t>
  </si>
  <si>
    <t xml:space="preserve">5.5 hours total on cil</t>
  </si>
  <si>
    <t xml:space="preserve">NB – Tasks</t>
  </si>
  <si>
    <t xml:space="preserve">CILBid – Tasks</t>
  </si>
  <si>
    <t xml:space="preserve">Start</t>
  </si>
  <si>
    <t xml:space="preserve">End</t>
  </si>
  <si>
    <t xml:space="preserve">Elapsed</t>
  </si>
  <si>
    <t xml:space="preserve">Tasks</t>
  </si>
  <si>
    <t xml:space="preserve">Emails, and this spread sheet  maintenance</t>
  </si>
  <si>
    <t xml:space="preserve">Informal meeting re performance of the Clerk…</t>
  </si>
  <si>
    <t xml:space="preserve">admin, task list for next meeting venue</t>
  </si>
  <si>
    <t xml:space="preserve">Email to contractor, email to CT</t>
  </si>
  <si>
    <t xml:space="preserve">Find risk assesment for NMCC,email to council</t>
  </si>
  <si>
    <t xml:space="preserve">nmcc contact, reply to cllr emails re risk assessment…</t>
  </si>
  <si>
    <t xml:space="preserve">Defib check and status report</t>
  </si>
  <si>
    <t xml:space="preserve">Prepare quote report</t>
  </si>
  <si>
    <t xml:space="preserve">emails to councillors</t>
  </si>
  <si>
    <t xml:space="preserve">handle emails</t>
  </si>
  <si>
    <t xml:space="preserve">call NMCS</t>
  </si>
  <si>
    <t xml:space="preserve">finance stuff</t>
  </si>
  <si>
    <t xml:space="preserve">emails  </t>
  </si>
  <si>
    <t xml:space="preserve">Emails &amp; agenda</t>
  </si>
  <si>
    <t xml:space="preserve">meeting task list &amp; risk assessment</t>
  </si>
  <si>
    <t xml:space="preserve">Email draft task list etc to councillors, some doc adjustments needed first</t>
  </si>
  <si>
    <t xml:space="preserve">meeting prep</t>
  </si>
  <si>
    <t xml:space="preserve">financials and more meeting prep</t>
  </si>
  <si>
    <t xml:space="preserve">web site accessible check and fix</t>
  </si>
  <si>
    <t xml:space="preserve">send emails for meeting</t>
  </si>
  <si>
    <t xml:space="preserve">put meeting docs on website</t>
  </si>
  <si>
    <t xml:space="preserve">Update info on CIL bid on papers for meeting</t>
  </si>
  <si>
    <t xml:space="preserve">update with SID stuff, load to web site, and email out</t>
  </si>
  <si>
    <t xml:space="preserve">emails</t>
  </si>
  <si>
    <t xml:space="preserve">meeting prep,physical gathering of papers etc., and putting in car…</t>
  </si>
  <si>
    <t xml:space="preserve">Overtime to carry forward</t>
  </si>
  <si>
    <t xml:space="preserve">email re kit</t>
  </si>
  <si>
    <t xml:space="preserve">Overtime This Month</t>
  </si>
  <si>
    <t xml:space="preserve">Travel to meeting and the meeting</t>
  </si>
  <si>
    <t xml:space="preserve">Travel to NMCC</t>
  </si>
  <si>
    <t xml:space="preserve">Total Allocated Time</t>
  </si>
  <si>
    <t xml:space="preserve">Emails</t>
  </si>
  <si>
    <t xml:space="preserve">Table of systems for CT</t>
  </si>
  <si>
    <t xml:space="preserve">Additionally allocated this month</t>
  </si>
  <si>
    <t xml:space="preserve">Defib check &amp; update</t>
  </si>
  <si>
    <t xml:space="preserve">Incoming Emails</t>
  </si>
  <si>
    <t xml:space="preserve">Outgoing emails</t>
  </si>
  <si>
    <t xml:space="preserve"> Emails</t>
  </si>
  <si>
    <t xml:space="preserve">Handle updated quote from B</t>
  </si>
  <si>
    <t xml:space="preserve">admin, various payments</t>
  </si>
  <si>
    <t xml:space="preserve">Check cil info, and Email Christine re actual bid amount</t>
  </si>
  <si>
    <t xml:space="preserve">Planning application</t>
  </si>
  <si>
    <t xml:space="preserve">+phone to planning</t>
  </si>
  <si>
    <t xml:space="preserve">minutes, signings</t>
  </si>
  <si>
    <t xml:space="preserve">Permission for works letter</t>
  </si>
  <si>
    <t xml:space="preserve">Planning application, finalise and submit</t>
  </si>
  <si>
    <t xml:space="preserve">updates for new chairman email address</t>
  </si>
  <si>
    <t xml:space="preserve">Bank re money movement</t>
  </si>
  <si>
    <t xml:space="preserve">Travel expenses 12.4miles. No computers so couldn’t do transactions</t>
  </si>
  <si>
    <t xml:space="preserve">Travel expenses 12.4m </t>
  </si>
  <si>
    <t xml:space="preserve">Planning application -fee sending</t>
  </si>
  <si>
    <t xml:space="preserve">minutes </t>
  </si>
  <si>
    <t xml:space="preserve">emails to CT</t>
  </si>
  <si>
    <t xml:space="preserve">web site updates</t>
  </si>
  <si>
    <t xml:space="preserve">emails, inc backrgound research on replies</t>
  </si>
  <si>
    <t xml:space="preserve">email from ct, email to cllrs &amp; b, email to b re hall roof</t>
  </si>
  <si>
    <t xml:space="preserve">sid</t>
  </si>
  <si>
    <t xml:space="preserve">Post &amp; update finance spready</t>
  </si>
  <si>
    <t xml:space="preserve">post SID stuff</t>
  </si>
  <si>
    <t xml:space="preserve">Travel expenses 7.6m</t>
  </si>
  <si>
    <t xml:space="preserve">Admin &amp; emails</t>
  </si>
  <si>
    <t xml:space="preserve">Admin &amp; emails &amp; background research</t>
  </si>
  <si>
    <t xml:space="preserve">Emails &amp; meeting admin</t>
  </si>
  <si>
    <t xml:space="preserve">email ct re stw agreement</t>
  </si>
  <si>
    <t xml:space="preserve">updates to website</t>
  </si>
  <si>
    <t xml:space="preserve">Emails &amp; admin</t>
  </si>
  <si>
    <t xml:space="preserve">Update budget, do draft agenda</t>
  </si>
  <si>
    <t xml:space="preserve">Communities Grant</t>
  </si>
  <si>
    <t xml:space="preserve">agenda and related things.</t>
  </si>
  <si>
    <t xml:space="preserve">Meeting reports</t>
  </si>
  <si>
    <t xml:space="preserve">Meeting docs &amp;emails</t>
  </si>
  <si>
    <t xml:space="preserve">Meeting docs  &amp; budget</t>
  </si>
  <si>
    <t xml:space="preserve">Meeting docs &amp; budget </t>
  </si>
  <si>
    <t xml:space="preserve">update website</t>
  </si>
  <si>
    <t xml:space="preserve">Emails, meeting prep</t>
  </si>
  <si>
    <t xml:space="preserve">meeting</t>
  </si>
  <si>
    <t xml:space="preserve">post meeting actions</t>
  </si>
  <si>
    <t xml:space="preserve">ICO dd form, bank card form, email to pc</t>
  </si>
  <si>
    <t xml:space="preserve">emails to co-op, investigation co-op process</t>
  </si>
  <si>
    <t xml:space="preserve">banking stuff</t>
  </si>
  <si>
    <t xml:space="preserve">Docs,cheques to be signed &amp; posted</t>
  </si>
  <si>
    <t xml:space="preserve">bank transfer</t>
  </si>
  <si>
    <t xml:space="preserve">12.4 miles</t>
  </si>
  <si>
    <t xml:space="preserve">Emails &amp; research</t>
  </si>
  <si>
    <t xml:space="preserve">tel call re co-option</t>
  </si>
  <si>
    <t xml:space="preserve">emails relevant info to co-opt candidate</t>
  </si>
  <si>
    <t xml:space="preserve">meeting papers &amp;website updates</t>
  </si>
  <si>
    <t xml:space="preserve">Extraordinary meeting</t>
  </si>
  <si>
    <t xml:space="preserve">Papers signed</t>
  </si>
  <si>
    <t xml:space="preserve">Travel claim</t>
  </si>
  <si>
    <t xml:space="preserve">Emails re xmas tree &amp; card appn stuff</t>
  </si>
  <si>
    <t xml:space="preserve">emails, re village hall</t>
  </si>
  <si>
    <t xml:space="preserve">CIL &amp; Community Grant finalisation</t>
  </si>
  <si>
    <t xml:space="preserve">tel call re co-option and other parish matters</t>
  </si>
  <si>
    <t xml:space="preserve">admin</t>
  </si>
  <si>
    <t xml:space="preserve">Bill payment sorting</t>
  </si>
  <si>
    <t xml:space="preserve">Internet email</t>
  </si>
  <si>
    <t xml:space="preserve">Signatures</t>
  </si>
  <si>
    <t xml:space="preserve">Emails &amp; hall internet</t>
  </si>
  <si>
    <t xml:space="preserve">minutes</t>
  </si>
  <si>
    <t xml:space="preserve">Minutes</t>
  </si>
  <si>
    <t xml:space="preserve">Website &amp; minutes</t>
  </si>
  <si>
    <t xml:space="preserve">Signature</t>
  </si>
  <si>
    <t xml:space="preserve">Financial updates</t>
  </si>
  <si>
    <t xml:space="preserve">Emails &amp; web admin &amp; posters up</t>
  </si>
  <si>
    <t xml:space="preserve">Emails &amp;  website &amp; admin</t>
  </si>
  <si>
    <t xml:space="preserve">STW Work</t>
  </si>
  <si>
    <t xml:space="preserve">STW  – Tasks</t>
  </si>
  <si>
    <t xml:space="preserve">Emails  &amp; admin &amp; defib</t>
  </si>
  <si>
    <t xml:space="preserve">Building Control</t>
  </si>
  <si>
    <t xml:space="preserve">next meeting prep</t>
  </si>
  <si>
    <t xml:space="preserve">Admin – backups</t>
  </si>
  <si>
    <t xml:space="preserve">Finish agenda &amp; send to Chairman &amp; website admin</t>
  </si>
  <si>
    <t xml:space="preserve">Emails &amp; Agenda &amp; reports for meeting</t>
  </si>
  <si>
    <t xml:space="preserve">Reports for meeting</t>
  </si>
  <si>
    <t xml:space="preserve">Reports for meeting &amp; budget proposal</t>
  </si>
  <si>
    <t xml:space="preserve">Budget Proposal</t>
  </si>
  <si>
    <t xml:space="preserve">Meeting pack emails</t>
  </si>
  <si>
    <t xml:space="preserve">Co-option email to cllrs</t>
  </si>
  <si>
    <t xml:space="preserve">Remove xmas tree signs</t>
  </si>
  <si>
    <t xml:space="preserve">print out papers for adrian</t>
  </si>
  <si>
    <t xml:space="preserve">print out papers for adrian and deliver</t>
  </si>
  <si>
    <t xml:space="preserve">mileage?</t>
  </si>
  <si>
    <t xml:space="preserve">Emails &amp; some budget reworking &amp; meeting prep</t>
  </si>
  <si>
    <t xml:space="preserve">Meeting prep &amp; meeting itself</t>
  </si>
  <si>
    <t xml:space="preserve">New councillor updates &amp; admin</t>
  </si>
  <si>
    <t xml:space="preserve">STW stuff (building control &amp; communiities)</t>
  </si>
  <si>
    <t xml:space="preserve">planning response</t>
  </si>
  <si>
    <t xml:space="preserve">building control app</t>
  </si>
  <si>
    <t xml:space="preserve">Call with cp</t>
  </si>
  <si>
    <t xml:space="preserve">precept form &amp; signing</t>
  </si>
  <si>
    <t xml:space="preserve">Planning comments email</t>
  </si>
  <si>
    <t xml:space="preserve">Emails &amp; signatures</t>
  </si>
  <si>
    <t xml:space="preserve">Banking</t>
  </si>
  <si>
    <t xml:space="preserve">scan and send precept form, ring PW re SID stuff</t>
  </si>
  <si>
    <t xml:space="preserve">STW Tasks</t>
  </si>
  <si>
    <t xml:space="preserve">STW – Tasks</t>
  </si>
  <si>
    <t xml:space="preserve">emails and new councillor admin</t>
  </si>
  <si>
    <t xml:space="preserve">email to school &amp; contractor</t>
  </si>
  <si>
    <t xml:space="preserve">email replies to councillors</t>
  </si>
  <si>
    <t xml:space="preserve">email to cp</t>
  </si>
  <si>
    <t xml:space="preserve">reply to lh</t>
  </si>
  <si>
    <t xml:space="preserve">Defib check</t>
  </si>
  <si>
    <t xml:space="preserve">Emails  &amp; chasing some things</t>
  </si>
  <si>
    <t xml:space="preserve">Short call made to MSDC</t>
  </si>
  <si>
    <t xml:space="preserve">emails parish recorder</t>
  </si>
  <si>
    <t xml:space="preserve">stw email to b/lh &amp; hall ownership email to b/lh</t>
  </si>
  <si>
    <t xml:space="preserve">light reporting</t>
  </si>
  <si>
    <t xml:space="preserve">WEB051904 </t>
  </si>
  <si>
    <t xml:space="preserve">insurance to cover groundworks</t>
  </si>
  <si>
    <t xml:space="preserve">tel call costs</t>
  </si>
  <si>
    <t xml:space="preserve">setup zoom meet with cp, reply to his emails</t>
  </si>
  <si>
    <t xml:space="preserve">email SALC finance re hmrc</t>
  </si>
  <si>
    <t xml:space="preserve">email to cp   </t>
  </si>
  <si>
    <t xml:space="preserve">email to cp tree, rvhmc tree</t>
  </si>
  <si>
    <t xml:space="preserve">add current and draft resp doc to website</t>
  </si>
  <si>
    <t xml:space="preserve">email to adrian&amp;council</t>
  </si>
  <si>
    <t xml:space="preserve">Tel call costs</t>
  </si>
  <si>
    <t xml:space="preserve">call to cg, and email to council</t>
  </si>
  <si>
    <t xml:space="preserve">email to contractor</t>
  </si>
  <si>
    <t xml:space="preserve">email to insurers</t>
  </si>
  <si>
    <t xml:space="preserve">email to chairman re planning meeting</t>
  </si>
  <si>
    <t xml:space="preserve">email cp re finance</t>
  </si>
  <si>
    <t xml:space="preserve">Meeting prep for finance with cp &amp; the meeting</t>
  </si>
  <si>
    <t xml:space="preserve">call insurers – no answer</t>
  </si>
  <si>
    <t xml:space="preserve">minutes and upload to web</t>
  </si>
  <si>
    <t xml:space="preserve">Create car park closure notices</t>
  </si>
  <si>
    <t xml:space="preserve">lighting email</t>
  </si>
  <si>
    <t xml:space="preserve">Email admin</t>
  </si>
  <si>
    <t xml:space="preserve">phone insurer – no answer</t>
  </si>
  <si>
    <t xml:space="preserve">email to councillors re being kept in the loop over sewage works</t>
  </si>
  <si>
    <t xml:space="preserve">Rejig spready to pull STW into seperate column like CIL was</t>
  </si>
  <si>
    <t xml:space="preserve">:14:33</t>
  </si>
  <si>
    <t xml:space="preserve">fwd emails</t>
  </si>
  <si>
    <t xml:space="preserve">phone insurer – no answer, email instead</t>
  </si>
  <si>
    <t xml:space="preserve">incoming call from contractor</t>
  </si>
  <si>
    <t xml:space="preserve">email to b/z re survey</t>
  </si>
  <si>
    <t xml:space="preserve">rejig signs and print and laminate</t>
  </si>
  <si>
    <t xml:space="preserve">emails from contractor  &amp; phone call to contractor</t>
  </si>
  <si>
    <t xml:space="preserve">email to binder</t>
  </si>
  <si>
    <t xml:space="preserve">site visit contractor and rvhmc</t>
  </si>
  <si>
    <t xml:space="preserve">More signs for work</t>
  </si>
  <si>
    <t xml:space="preserve">Put up signs and close car park</t>
  </si>
  <si>
    <t xml:space="preserve">Timesheet Admin</t>
  </si>
  <si>
    <t xml:space="preserve">Backups-google and pc</t>
  </si>
  <si>
    <t xml:space="preserve">emails led lights, email pc</t>
  </si>
  <si>
    <t xml:space="preserve">led email</t>
  </si>
  <si>
    <t xml:space="preserve">defib check</t>
  </si>
  <si>
    <t xml:space="preserve">contractor email</t>
  </si>
  <si>
    <t xml:space="preserve">retrieve materials from site and verify work, email re grass</t>
  </si>
  <si>
    <t xml:space="preserve">Pay bill for BuildRegs</t>
  </si>
  <si>
    <t xml:space="preserve">tel call to baber/midsuffolk</t>
  </si>
  <si>
    <t xml:space="preserve">email speeding and back ground information finding</t>
  </si>
  <si>
    <t xml:space="preserve">Emails &amp; agenda items</t>
  </si>
  <si>
    <t xml:space="preserve">Parish Meeting email</t>
  </si>
  <si>
    <t xml:space="preserve">collate information for draw down requests</t>
  </si>
  <si>
    <t xml:space="preserve">CIL/CG</t>
  </si>
  <si>
    <t xml:space="preserve">email handling</t>
  </si>
  <si>
    <t xml:space="preserve">photo STW</t>
  </si>
  <si>
    <t xml:space="preserve">Agenda etc.</t>
  </si>
  <si>
    <t xml:space="preserve">CIL draw down work</t>
  </si>
  <si>
    <t xml:space="preserve">email HN re parish meeting advert, and put notice on web site</t>
  </si>
  <si>
    <t xml:space="preserve">CG required policies</t>
  </si>
  <si>
    <t xml:space="preserve">Agenda etc. &amp; emails re QL</t>
  </si>
  <si>
    <t xml:space="preserve">finish drawdown requests</t>
  </si>
  <si>
    <t xml:space="preserve">draw down to CG</t>
  </si>
  <si>
    <t xml:space="preserve">CIL query re draw down for fence if needed</t>
  </si>
  <si>
    <t xml:space="preserve">agenda to chairman</t>
  </si>
  <si>
    <t xml:space="preserve">Call insurers re fence</t>
  </si>
  <si>
    <t xml:space="preserve">Phone call</t>
  </si>
  <si>
    <t xml:space="preserve">finances update, extract and email to CP</t>
  </si>
  <si>
    <r>
      <rPr>
        <sz val="10"/>
        <rFont val="Arial"/>
        <family val="2"/>
      </rPr>
      <t xml:space="preserve">Update this spead sheet, to better show information for meeting on 30</t>
    </r>
    <r>
      <rPr>
        <vertAlign val="superscript"/>
        <sz val="10"/>
        <rFont val="Arial"/>
        <family val="2"/>
      </rPr>
      <t xml:space="preserve">th</t>
    </r>
    <r>
      <rPr>
        <sz val="10"/>
        <rFont val="Arial"/>
        <family val="2"/>
      </rPr>
      <t xml:space="preserve"> March 2021</t>
    </r>
  </si>
  <si>
    <t xml:space="preserve">Update agenda and email out about that</t>
  </si>
  <si>
    <t xml:space="preserve">email chair re QLS email</t>
  </si>
  <si>
    <t xml:space="preserve">handle grave photo request</t>
  </si>
  <si>
    <t xml:space="preserve">Clerks report, and other meeting materials</t>
  </si>
  <si>
    <t xml:space="preserve">Other meeting materials</t>
  </si>
  <si>
    <t xml:space="preserve">QLS call with O&amp;W Chair</t>
  </si>
  <si>
    <t xml:space="preserve">tel call to mob</t>
  </si>
  <si>
    <t xml:space="preserve">finalise agenda and  notices, place on web site, compile email to cllrs and send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</si>
</sst>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h]:mm"/>
    <numFmt numFmtId="166" formatCode="hh:mm:ss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b val="0"/>
        <i val="0"/>
        <color rgb="FFCC0000"/>
        <sz val="10"/>
      </font>
      <fill>
        <patternFill>
          <bgColor rgb="FFFFCCCC"/>
        </patternFill>
      </fill>
    </dxf>
    <dxf>
      <font>
        <b val="0"/>
        <i val="0"/>
        <color rgb="FF006600"/>
        <sz val="10"/>
      </font>
      <fill>
        <patternFill>
          <bgColor rgb="FFCCFF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1" t="s">
        <v>0</v>
      </c>
      <c r="C1" s="1"/>
      <c r="D1" s="1"/>
      <c r="E1" s="1"/>
      <c r="F1" s="1"/>
      <c r="G1" s="1"/>
      <c r="H1" s="2"/>
      <c r="I1" s="1" t="s">
        <v>1</v>
      </c>
      <c r="J1" s="1"/>
      <c r="K1" s="1"/>
      <c r="L1" s="1"/>
      <c r="M1" s="1"/>
      <c r="N1" s="1"/>
    </row>
    <row r="2" customFormat="false" ht="12.8" hidden="false" customHeight="false" outlineLevel="0" collapsed="false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N2" s="2" t="s">
        <v>7</v>
      </c>
    </row>
    <row r="3" customFormat="false" ht="12.8" hidden="false" customHeight="false" outlineLevel="0" collapsed="false">
      <c r="A3" s="2" t="s">
        <v>8</v>
      </c>
      <c r="B3" s="0" t="n">
        <v>5</v>
      </c>
      <c r="C3" s="0" t="n">
        <v>5</v>
      </c>
      <c r="D3" s="0" t="n">
        <v>5</v>
      </c>
      <c r="E3" s="0" t="n">
        <v>5</v>
      </c>
      <c r="G3" s="0" t="n">
        <f aca="false">SUM(B3:F3)</f>
        <v>20</v>
      </c>
      <c r="H3" s="2" t="s">
        <v>8</v>
      </c>
      <c r="I3" s="3"/>
      <c r="J3" s="3"/>
      <c r="K3" s="3"/>
      <c r="L3" s="3"/>
      <c r="M3" s="3"/>
      <c r="N3" s="3" t="n">
        <f aca="false">SUM(I3:M3)</f>
        <v>0</v>
      </c>
    </row>
    <row r="4" customFormat="false" ht="12.8" hidden="false" customHeight="false" outlineLevel="0" collapsed="false">
      <c r="A4" s="2" t="s">
        <v>9</v>
      </c>
      <c r="B4" s="0" t="n">
        <v>4</v>
      </c>
      <c r="C4" s="0" t="n">
        <v>4</v>
      </c>
      <c r="D4" s="0" t="n">
        <v>4</v>
      </c>
      <c r="E4" s="0" t="n">
        <v>4</v>
      </c>
      <c r="F4" s="0" t="n">
        <v>4</v>
      </c>
      <c r="G4" s="0" t="n">
        <f aca="false">SUM(B4:F4)</f>
        <v>20</v>
      </c>
      <c r="H4" s="2" t="s">
        <v>9</v>
      </c>
      <c r="I4" s="3"/>
      <c r="J4" s="3"/>
      <c r="K4" s="3"/>
      <c r="L4" s="3"/>
      <c r="M4" s="3"/>
      <c r="N4" s="3" t="n">
        <f aca="false">SUM(I4:M4)</f>
        <v>0</v>
      </c>
    </row>
    <row r="5" customFormat="false" ht="12.8" hidden="false" customHeight="false" outlineLevel="0" collapsed="false">
      <c r="A5" s="2" t="s">
        <v>10</v>
      </c>
      <c r="B5" s="0" t="n">
        <v>5</v>
      </c>
      <c r="C5" s="0" t="n">
        <v>5</v>
      </c>
      <c r="D5" s="0" t="n">
        <v>5</v>
      </c>
      <c r="E5" s="0" t="n">
        <v>5</v>
      </c>
      <c r="G5" s="0" t="n">
        <f aca="false">SUM(B5:F5)</f>
        <v>20</v>
      </c>
      <c r="H5" s="2" t="s">
        <v>10</v>
      </c>
      <c r="I5" s="3"/>
      <c r="J5" s="3"/>
      <c r="K5" s="3"/>
      <c r="L5" s="3"/>
      <c r="M5" s="3"/>
      <c r="N5" s="3" t="n">
        <f aca="false">SUM(I5:M5)</f>
        <v>0</v>
      </c>
    </row>
    <row r="6" customFormat="false" ht="12.8" hidden="false" customHeight="false" outlineLevel="0" collapsed="false">
      <c r="A6" s="2" t="s">
        <v>11</v>
      </c>
      <c r="B6" s="0" t="n">
        <v>4</v>
      </c>
      <c r="C6" s="0" t="n">
        <v>4</v>
      </c>
      <c r="D6" s="0" t="n">
        <v>4</v>
      </c>
      <c r="E6" s="0" t="n">
        <v>4</v>
      </c>
      <c r="F6" s="0" t="n">
        <v>4</v>
      </c>
      <c r="G6" s="0" t="n">
        <f aca="false">SUM(B6:F6)</f>
        <v>20</v>
      </c>
      <c r="H6" s="2" t="s">
        <v>11</v>
      </c>
      <c r="I6" s="3" t="n">
        <f aca="false">SUM(July!C4:C6)</f>
        <v>0.5625</v>
      </c>
      <c r="J6" s="3" t="n">
        <f aca="false">SUM(July!C7:C10)</f>
        <v>0.461805555555556</v>
      </c>
      <c r="K6" s="3" t="n">
        <f aca="false">SUM(July!C11:C13)</f>
        <v>0.260416666666667</v>
      </c>
      <c r="L6" s="3" t="n">
        <f aca="false">SUM(July!C14:C18)</f>
        <v>0.236111111111111</v>
      </c>
      <c r="M6" s="3" t="n">
        <f aca="false">SUM(July!C19:C22)</f>
        <v>0.0729166666666667</v>
      </c>
      <c r="N6" s="3" t="n">
        <f aca="false">SUM(I6:M6)</f>
        <v>1.59375</v>
      </c>
    </row>
    <row r="7" customFormat="false" ht="12.8" hidden="false" customHeight="false" outlineLevel="0" collapsed="false">
      <c r="A7" s="2" t="s">
        <v>12</v>
      </c>
      <c r="B7" s="0" t="n">
        <v>5</v>
      </c>
      <c r="C7" s="0" t="n">
        <v>5</v>
      </c>
      <c r="D7" s="0" t="n">
        <v>5</v>
      </c>
      <c r="E7" s="0" t="n">
        <v>5</v>
      </c>
      <c r="G7" s="0" t="n">
        <f aca="false">SUM(B7:F7)</f>
        <v>20</v>
      </c>
      <c r="H7" s="2" t="s">
        <v>12</v>
      </c>
      <c r="I7" s="3"/>
      <c r="J7" s="3"/>
      <c r="K7" s="3"/>
      <c r="L7" s="3"/>
      <c r="M7" s="3"/>
      <c r="N7" s="3" t="n">
        <f aca="false">SUM(I7:M7)</f>
        <v>0</v>
      </c>
    </row>
    <row r="8" customFormat="false" ht="12.8" hidden="false" customHeight="false" outlineLevel="0" collapsed="false">
      <c r="A8" s="2" t="s">
        <v>13</v>
      </c>
      <c r="B8" s="0" t="n">
        <v>5</v>
      </c>
      <c r="C8" s="0" t="n">
        <v>5</v>
      </c>
      <c r="D8" s="0" t="n">
        <v>5</v>
      </c>
      <c r="E8" s="0" t="n">
        <v>5</v>
      </c>
      <c r="G8" s="0" t="n">
        <f aca="false">SUM(B8:F8)</f>
        <v>20</v>
      </c>
      <c r="H8" s="2" t="s">
        <v>13</v>
      </c>
      <c r="I8" s="3"/>
      <c r="J8" s="3"/>
      <c r="K8" s="3"/>
      <c r="L8" s="3"/>
      <c r="M8" s="3"/>
      <c r="N8" s="3" t="n">
        <f aca="false">SUM(I8:M8)</f>
        <v>0</v>
      </c>
    </row>
    <row r="9" customFormat="false" ht="12.8" hidden="false" customHeight="false" outlineLevel="0" collapsed="false">
      <c r="A9" s="2" t="s">
        <v>14</v>
      </c>
      <c r="B9" s="0" t="n">
        <v>4</v>
      </c>
      <c r="C9" s="0" t="n">
        <v>4</v>
      </c>
      <c r="D9" s="0" t="n">
        <v>4</v>
      </c>
      <c r="E9" s="0" t="n">
        <v>4</v>
      </c>
      <c r="F9" s="0" t="n">
        <v>4</v>
      </c>
      <c r="G9" s="0" t="n">
        <f aca="false">SUM(B9:F9)</f>
        <v>20</v>
      </c>
      <c r="H9" s="2" t="s">
        <v>14</v>
      </c>
      <c r="I9" s="3"/>
      <c r="J9" s="3"/>
      <c r="K9" s="3"/>
      <c r="L9" s="3"/>
      <c r="M9" s="3"/>
      <c r="N9" s="3" t="n">
        <f aca="false">SUM(I9:M9)</f>
        <v>0</v>
      </c>
    </row>
    <row r="10" customFormat="false" ht="12.8" hidden="false" customHeight="false" outlineLevel="0" collapsed="false">
      <c r="A10" s="2" t="s">
        <v>15</v>
      </c>
      <c r="B10" s="0" t="n">
        <v>5</v>
      </c>
      <c r="C10" s="0" t="n">
        <v>5</v>
      </c>
      <c r="D10" s="0" t="n">
        <v>5</v>
      </c>
      <c r="E10" s="0" t="n">
        <v>5</v>
      </c>
      <c r="G10" s="0" t="n">
        <f aca="false">SUM(B10:F10)</f>
        <v>20</v>
      </c>
      <c r="H10" s="2" t="s">
        <v>15</v>
      </c>
      <c r="I10" s="3"/>
      <c r="J10" s="3"/>
      <c r="K10" s="3"/>
      <c r="L10" s="3"/>
      <c r="M10" s="3"/>
      <c r="N10" s="3" t="n">
        <f aca="false">SUM(I10:M10)</f>
        <v>0</v>
      </c>
    </row>
    <row r="11" customFormat="false" ht="12.8" hidden="false" customHeight="false" outlineLevel="0" collapsed="false">
      <c r="A11" s="2" t="s">
        <v>16</v>
      </c>
      <c r="B11" s="0" t="n">
        <v>5</v>
      </c>
      <c r="C11" s="0" t="n">
        <v>5</v>
      </c>
      <c r="D11" s="0" t="n">
        <v>5</v>
      </c>
      <c r="E11" s="0" t="n">
        <v>5</v>
      </c>
      <c r="G11" s="0" t="n">
        <f aca="false">SUM(B11:F11)</f>
        <v>20</v>
      </c>
      <c r="H11" s="2" t="s">
        <v>16</v>
      </c>
      <c r="I11" s="3"/>
      <c r="J11" s="3"/>
      <c r="K11" s="3"/>
      <c r="L11" s="3"/>
      <c r="M11" s="3"/>
      <c r="N11" s="3" t="n">
        <f aca="false">SUM(I11:M11)</f>
        <v>0</v>
      </c>
    </row>
    <row r="12" customFormat="false" ht="12.8" hidden="false" customHeight="false" outlineLevel="0" collapsed="false">
      <c r="A12" s="2" t="s">
        <v>17</v>
      </c>
      <c r="B12" s="0" t="n">
        <v>4</v>
      </c>
      <c r="C12" s="0" t="n">
        <v>4</v>
      </c>
      <c r="D12" s="0" t="n">
        <v>4</v>
      </c>
      <c r="E12" s="0" t="n">
        <v>4</v>
      </c>
      <c r="F12" s="0" t="n">
        <v>4</v>
      </c>
      <c r="G12" s="0" t="n">
        <f aca="false">SUM(B12:F12)</f>
        <v>20</v>
      </c>
      <c r="H12" s="2" t="s">
        <v>17</v>
      </c>
      <c r="I12" s="3"/>
      <c r="J12" s="3"/>
      <c r="K12" s="3"/>
      <c r="L12" s="3"/>
      <c r="M12" s="3"/>
      <c r="N12" s="3" t="n">
        <f aca="false">SUM(I12:M12)</f>
        <v>0</v>
      </c>
    </row>
    <row r="13" customFormat="false" ht="12.8" hidden="false" customHeight="false" outlineLevel="0" collapsed="false">
      <c r="A13" s="2" t="s">
        <v>18</v>
      </c>
      <c r="B13" s="0" t="n">
        <v>5</v>
      </c>
      <c r="C13" s="0" t="n">
        <v>5</v>
      </c>
      <c r="D13" s="0" t="n">
        <v>5</v>
      </c>
      <c r="E13" s="0" t="n">
        <v>5</v>
      </c>
      <c r="G13" s="0" t="n">
        <f aca="false">SUM(B13:F13)</f>
        <v>20</v>
      </c>
      <c r="H13" s="2" t="s">
        <v>18</v>
      </c>
      <c r="I13" s="3"/>
      <c r="J13" s="3"/>
      <c r="K13" s="3"/>
      <c r="L13" s="3"/>
      <c r="M13" s="3"/>
      <c r="N13" s="3" t="n">
        <f aca="false">SUM(I13:M13)</f>
        <v>0</v>
      </c>
    </row>
    <row r="14" customFormat="false" ht="12.8" hidden="false" customHeight="false" outlineLevel="0" collapsed="false">
      <c r="A14" s="2" t="s">
        <v>19</v>
      </c>
      <c r="B14" s="0" t="n">
        <v>5</v>
      </c>
      <c r="C14" s="0" t="n">
        <v>5</v>
      </c>
      <c r="D14" s="0" t="n">
        <v>5</v>
      </c>
      <c r="E14" s="0" t="n">
        <v>5</v>
      </c>
      <c r="G14" s="0" t="n">
        <f aca="false">SUM(B14:F14)</f>
        <v>20</v>
      </c>
      <c r="H14" s="2" t="s">
        <v>19</v>
      </c>
      <c r="I14" s="3"/>
      <c r="J14" s="3"/>
      <c r="K14" s="3"/>
      <c r="L14" s="3"/>
      <c r="M14" s="3"/>
      <c r="N14" s="3" t="n">
        <f aca="false">SUM(I14:M14)</f>
        <v>0</v>
      </c>
    </row>
    <row r="15" customFormat="false" ht="12.8" hidden="false" customHeight="false" outlineLevel="0" collapsed="false">
      <c r="I15" s="3"/>
      <c r="J15" s="3"/>
      <c r="K15" s="3"/>
      <c r="L15" s="3"/>
      <c r="M15" s="3"/>
      <c r="N15" s="3"/>
    </row>
    <row r="16" customFormat="false" ht="12.8" hidden="false" customHeight="false" outlineLevel="0" collapsed="false">
      <c r="A16" s="2" t="s">
        <v>20</v>
      </c>
      <c r="G16" s="0" t="n">
        <f aca="false">SUM(G3:G14)</f>
        <v>240</v>
      </c>
      <c r="H16" s="2" t="s">
        <v>20</v>
      </c>
      <c r="I16" s="3"/>
      <c r="J16" s="3"/>
      <c r="K16" s="3"/>
      <c r="L16" s="3"/>
      <c r="M16" s="3"/>
      <c r="N16" s="3" t="n">
        <f aca="false">SUM(N3:N14)</f>
        <v>1.59375</v>
      </c>
    </row>
    <row r="21" customFormat="false" ht="12.8" hidden="false" customHeight="false" outlineLevel="0" collapsed="false">
      <c r="H21" s="4"/>
      <c r="I21" s="0" t="s">
        <v>21</v>
      </c>
    </row>
  </sheetData>
  <mergeCells count="2">
    <mergeCell ref="B1:G1"/>
    <mergeCell ref="I1:N1"/>
  </mergeCells>
  <conditionalFormatting sqref="N6">
    <cfRule type="cellIs" priority="2" operator="notEqual" aboveAverage="0" equalAverage="0" bottom="0" percent="0" rank="0" text="" dxfId="0">
      <formula>July!$C$23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50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D41" activeCellId="0" sqref="D4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true" hidden="false" outlineLevel="0" max="15" min="15" style="9" width="22.51"/>
    <col collapsed="false" customWidth="true" hidden="false" outlineLevel="0" max="16" min="16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E2" s="2" t="s">
        <v>177</v>
      </c>
      <c r="F2" s="1" t="s">
        <v>36</v>
      </c>
      <c r="G2" s="1"/>
      <c r="H2" s="1"/>
      <c r="I2" s="1"/>
      <c r="J2" s="1"/>
      <c r="K2" s="8"/>
      <c r="L2" s="1" t="s">
        <v>178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SUMIF(F$1:F200,B3,I$1:I200 )</f>
        <v>0.00486111111111111</v>
      </c>
      <c r="E3" s="3" t="n">
        <f aca="false">SUMIF($F$1:$F$205,$B3,$N$1:$N$203 )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SUMIF(F2:F200,B4,I2:I200 )</f>
        <v>0</v>
      </c>
      <c r="E4" s="3" t="n">
        <f aca="false">SUMIF($F$1:$F$205,$B4,$N$1:$N$203 )</f>
        <v>0</v>
      </c>
    </row>
    <row r="5" customFormat="false" ht="12.8" hidden="false" customHeight="false" outlineLevel="0" collapsed="false">
      <c r="A5" s="5"/>
      <c r="B5" s="0" t="n">
        <v>3</v>
      </c>
      <c r="C5" s="3" t="n">
        <f aca="false">SUMIF(F3:F202,B5,I3:I202 )</f>
        <v>0.0861111111111111</v>
      </c>
      <c r="E5" s="3" t="n">
        <f aca="false">SUMIF($F$1:$F$205,$B5,$N$1:$N$203 )</f>
        <v>0</v>
      </c>
      <c r="F5" s="0" t="n">
        <v>1</v>
      </c>
      <c r="G5" s="3" t="n">
        <v>0.395833333333333</v>
      </c>
      <c r="H5" s="3" t="n">
        <v>0.400694444444444</v>
      </c>
      <c r="I5" s="3" t="n">
        <f aca="false">IF(ISNUMBER(H5), H5-G5, 0)</f>
        <v>0.00486111111111111</v>
      </c>
      <c r="J5" s="9" t="s">
        <v>225</v>
      </c>
      <c r="N5" s="3"/>
    </row>
    <row r="6" customFormat="false" ht="12.8" hidden="false" customHeight="false" outlineLevel="0" collapsed="false">
      <c r="A6" s="5"/>
      <c r="B6" s="0" t="n">
        <v>4</v>
      </c>
      <c r="C6" s="3" t="n">
        <f aca="false">SUMIF(F4:F203,B6,I4:I203 )</f>
        <v>0.0104166666666667</v>
      </c>
      <c r="E6" s="3" t="n">
        <f aca="false">SUMIF($F$1:$F$205,$B6,$N$1:$N$203 )</f>
        <v>0</v>
      </c>
      <c r="F6" s="0" t="n">
        <v>3</v>
      </c>
      <c r="G6" s="3" t="n">
        <v>0.4875</v>
      </c>
      <c r="H6" s="3" t="n">
        <v>0.552083333333333</v>
      </c>
      <c r="I6" s="3" t="n">
        <f aca="false">IF(ISNUMBER(H6), H6-G6, 0)</f>
        <v>0.0645833333333333</v>
      </c>
      <c r="J6" s="9" t="s">
        <v>73</v>
      </c>
      <c r="L6" s="3"/>
      <c r="M6" s="3"/>
      <c r="N6" s="3"/>
    </row>
    <row r="7" customFormat="false" ht="23.85" hidden="false" customHeight="false" outlineLevel="0" collapsed="false">
      <c r="A7" s="5"/>
      <c r="B7" s="0" t="n">
        <v>5</v>
      </c>
      <c r="C7" s="3" t="n">
        <f aca="false">SUMIF(F5:F204,B7,I5:I204 )</f>
        <v>0.00833333333333333</v>
      </c>
      <c r="E7" s="3" t="n">
        <f aca="false">SUMIF($F$1:$F$205,$B7,$N$1:$N$203 )</f>
        <v>0.0395833333333333</v>
      </c>
      <c r="F7" s="0" t="n">
        <v>3</v>
      </c>
      <c r="G7" s="3" t="n">
        <v>0.552083333333333</v>
      </c>
      <c r="H7" s="3" t="n">
        <v>0.559027777777778</v>
      </c>
      <c r="I7" s="3" t="n">
        <f aca="false">IF(ISNUMBER(H7), H7-G7, 0)</f>
        <v>0.00694444444444444</v>
      </c>
      <c r="J7" s="9" t="s">
        <v>226</v>
      </c>
      <c r="L7" s="3"/>
      <c r="M7" s="3"/>
      <c r="N7" s="3"/>
    </row>
    <row r="8" customFormat="false" ht="23.85" hidden="false" customHeight="false" outlineLevel="0" collapsed="false">
      <c r="A8" s="5"/>
      <c r="B8" s="0" t="n">
        <v>6</v>
      </c>
      <c r="C8" s="3" t="n">
        <f aca="false">SUMIF(F$1:F205,B8,I$1:I205 )</f>
        <v>0</v>
      </c>
      <c r="E8" s="3" t="n">
        <f aca="false">SUMIF($F$1:$F$205,$B8,$N$1:$N$203 )</f>
        <v>0</v>
      </c>
      <c r="F8" s="0" t="n">
        <v>3</v>
      </c>
      <c r="G8" s="3" t="n">
        <v>0.705555555555555</v>
      </c>
      <c r="H8" s="3" t="n">
        <v>0.720138888888889</v>
      </c>
      <c r="I8" s="3" t="n">
        <f aca="false">IF(ISNUMBER(H8), H8-G8, 0)</f>
        <v>0.0145833333333333</v>
      </c>
      <c r="J8" s="9" t="s">
        <v>227</v>
      </c>
      <c r="N8" s="3"/>
    </row>
    <row r="9" customFormat="false" ht="12.8" hidden="false" customHeight="false" outlineLevel="0" collapsed="false">
      <c r="A9" s="5"/>
      <c r="B9" s="0" t="n">
        <v>7</v>
      </c>
      <c r="C9" s="3" t="n">
        <f aca="false">SUMIF(F$1:F206,B9,I$1:I206 )</f>
        <v>0</v>
      </c>
      <c r="E9" s="3" t="n">
        <f aca="false">SUMIF($F$1:$F$205,$B9,$N$1:$N$203 )</f>
        <v>0</v>
      </c>
      <c r="F9" s="0" t="n">
        <v>4</v>
      </c>
      <c r="G9" s="3" t="n">
        <v>0.430555555555556</v>
      </c>
      <c r="H9" s="3" t="n">
        <v>0.440972222222222</v>
      </c>
      <c r="I9" s="3" t="n">
        <f aca="false">IF(ISNUMBER(H9), H9-G9, 0)</f>
        <v>0.0104166666666667</v>
      </c>
      <c r="J9" s="9" t="s">
        <v>228</v>
      </c>
      <c r="L9" s="3"/>
      <c r="M9" s="3"/>
      <c r="N9" s="3"/>
    </row>
    <row r="10" customFormat="false" ht="12.8" hidden="false" customHeight="false" outlineLevel="0" collapsed="false">
      <c r="A10" s="5"/>
      <c r="B10" s="0" t="n">
        <v>8</v>
      </c>
      <c r="C10" s="3" t="n">
        <f aca="false">SUMIF(F$1:F207,B10,I$1:I207 )</f>
        <v>0</v>
      </c>
      <c r="E10" s="3" t="n">
        <f aca="false">SUMIF($F$1:$F$205,$B10,$N$1:$N$203 )</f>
        <v>0</v>
      </c>
      <c r="F10" s="0" t="n">
        <v>5</v>
      </c>
      <c r="G10" s="3" t="n">
        <v>0.472222222222222</v>
      </c>
      <c r="H10" s="3" t="n">
        <v>0.480555555555555</v>
      </c>
      <c r="I10" s="3" t="n">
        <f aca="false">IF(ISNUMBER(H10), H10-G10, 0)</f>
        <v>0.00833333333333333</v>
      </c>
      <c r="J10" s="9" t="s">
        <v>229</v>
      </c>
      <c r="L10" s="3" t="n">
        <v>0.4125</v>
      </c>
      <c r="M10" s="3" t="n">
        <v>0.422916666666667</v>
      </c>
      <c r="N10" s="3" t="n">
        <f aca="false">IF(ISNUMBER(M10), M10-L10, 0)</f>
        <v>0.0104166666666667</v>
      </c>
      <c r="O10" s="9" t="s">
        <v>230</v>
      </c>
    </row>
    <row r="11" customFormat="false" ht="35.05" hidden="false" customHeight="false" outlineLevel="0" collapsed="false">
      <c r="A11" s="5" t="n">
        <v>2</v>
      </c>
      <c r="B11" s="0" t="n">
        <v>9</v>
      </c>
      <c r="C11" s="3" t="n">
        <f aca="false">SUMIF(F$1:F208,B11,I$1:I208 )</f>
        <v>0</v>
      </c>
      <c r="E11" s="3" t="n">
        <f aca="false">SUMIF($F$1:$F$205,$B11,$N$1:$N$203 )</f>
        <v>0</v>
      </c>
      <c r="F11" s="0" t="n">
        <v>5</v>
      </c>
      <c r="G11" s="3"/>
      <c r="H11" s="3"/>
      <c r="I11" s="3" t="n">
        <f aca="false">IF(ISNUMBER(H11), H11-G11, 0)</f>
        <v>0</v>
      </c>
      <c r="L11" s="3" t="n">
        <v>0.424305555555556</v>
      </c>
      <c r="M11" s="3" t="n">
        <v>0.453472222222222</v>
      </c>
      <c r="N11" s="3" t="n">
        <f aca="false">IF(ISNUMBER(M11), M11-L11, 0)</f>
        <v>0.0291666666666667</v>
      </c>
      <c r="O11" s="9" t="s">
        <v>231</v>
      </c>
    </row>
    <row r="12" customFormat="false" ht="12.8" hidden="false" customHeight="false" outlineLevel="0" collapsed="false">
      <c r="A12" s="5"/>
      <c r="B12" s="0" t="n">
        <v>10</v>
      </c>
      <c r="C12" s="3" t="n">
        <f aca="false">SUMIF(F$1:F209,B12,I$1:I209 )</f>
        <v>0.148611111111111</v>
      </c>
      <c r="E12" s="3" t="n">
        <f aca="false">SUMIF($F$1:$F$205,$B12,$N$1:$N$203 )</f>
        <v>0</v>
      </c>
      <c r="F12" s="0" t="n">
        <v>10</v>
      </c>
      <c r="G12" s="3" t="n">
        <v>0.425</v>
      </c>
      <c r="H12" s="3" t="n">
        <v>0.4875</v>
      </c>
      <c r="I12" s="3" t="n">
        <f aca="false">IF(ISNUMBER(H12), H12-G12, 0)</f>
        <v>0.0625</v>
      </c>
      <c r="J12" s="9" t="s">
        <v>65</v>
      </c>
      <c r="L12" s="3"/>
      <c r="M12" s="3"/>
      <c r="N12" s="3"/>
      <c r="O12" s="0"/>
    </row>
    <row r="13" customFormat="false" ht="23.85" hidden="false" customHeight="false" outlineLevel="0" collapsed="false">
      <c r="A13" s="5"/>
      <c r="B13" s="0" t="n">
        <v>11</v>
      </c>
      <c r="C13" s="3" t="n">
        <f aca="false">SUMIF(F$1:F210,B13,I$1:I210 )</f>
        <v>0.0138888888888889</v>
      </c>
      <c r="E13" s="3" t="n">
        <f aca="false">SUMIF($F$1:$F$205,$B13,$N$1:$N$203 )</f>
        <v>0.0416666666666667</v>
      </c>
      <c r="F13" s="0" t="n">
        <v>10</v>
      </c>
      <c r="G13" s="3" t="n">
        <v>0.489583333333333</v>
      </c>
      <c r="H13" s="3" t="n">
        <v>0.5125</v>
      </c>
      <c r="I13" s="3" t="n">
        <f aca="false">IF(ISNUMBER(H13), H13-G13, 0)</f>
        <v>0.0229166666666667</v>
      </c>
      <c r="J13" s="9" t="s">
        <v>232</v>
      </c>
      <c r="K13" s="9" t="s">
        <v>233</v>
      </c>
      <c r="L13" s="3"/>
      <c r="M13" s="3"/>
      <c r="N13" s="3"/>
    </row>
    <row r="14" customFormat="false" ht="35.05" hidden="false" customHeight="false" outlineLevel="0" collapsed="false">
      <c r="A14" s="5"/>
      <c r="B14" s="0" t="n">
        <v>12</v>
      </c>
      <c r="C14" s="3" t="n">
        <f aca="false">SUMIF(F$1:F211,B14,I$1:I211 )</f>
        <v>0</v>
      </c>
      <c r="E14" s="3" t="n">
        <f aca="false">SUMIF($F$1:$F$205,$B14,$N$1:$N$203 )</f>
        <v>0</v>
      </c>
      <c r="F14" s="0" t="n">
        <v>10</v>
      </c>
      <c r="G14" s="3" t="n">
        <v>0.585416666666667</v>
      </c>
      <c r="H14" s="3" t="n">
        <v>0.626388888888889</v>
      </c>
      <c r="I14" s="3" t="n">
        <f aca="false">IF(ISNUMBER(H14), H14-G14, 0)</f>
        <v>0.0409722222222222</v>
      </c>
      <c r="J14" s="11" t="s">
        <v>234</v>
      </c>
      <c r="K14" s="11"/>
      <c r="L14" s="3"/>
      <c r="M14" s="3"/>
      <c r="N14" s="3"/>
    </row>
    <row r="15" customFormat="false" ht="23.85" hidden="false" customHeight="true" outlineLevel="0" collapsed="false">
      <c r="A15" s="5"/>
      <c r="B15" s="0" t="n">
        <v>13</v>
      </c>
      <c r="C15" s="3" t="n">
        <f aca="false">SUMIF(F$1:F212,B15,I$1:I212 )</f>
        <v>0</v>
      </c>
      <c r="E15" s="3" t="n">
        <f aca="false">SUMIF($F$1:$F$205,$B15,$N$1:$N$203 )</f>
        <v>0</v>
      </c>
      <c r="F15" s="0" t="n">
        <v>10</v>
      </c>
      <c r="G15" s="3" t="n">
        <v>0.665277777777778</v>
      </c>
      <c r="H15" s="3" t="n">
        <v>0.6875</v>
      </c>
      <c r="I15" s="3" t="n">
        <f aca="false">IF(ISNUMBER(H15), H15-G15, 0)</f>
        <v>0.0222222222222222</v>
      </c>
      <c r="J15" s="0" t="s">
        <v>235</v>
      </c>
      <c r="L15" s="3"/>
      <c r="M15" s="3"/>
      <c r="N15" s="3"/>
    </row>
    <row r="16" customFormat="false" ht="23.85" hidden="false" customHeight="false" outlineLevel="0" collapsed="false">
      <c r="A16" s="5"/>
      <c r="B16" s="0" t="n">
        <v>14</v>
      </c>
      <c r="C16" s="3" t="n">
        <f aca="false">SUMIF(F$1:F213,B16,I$1:I213 )</f>
        <v>0</v>
      </c>
      <c r="E16" s="3" t="n">
        <f aca="false">SUMIF($F$1:$F$205,$B16,$N$1:$N$203 )</f>
        <v>0</v>
      </c>
      <c r="F16" s="0" t="n">
        <v>11</v>
      </c>
      <c r="G16" s="3" t="n">
        <v>0.447222222222222</v>
      </c>
      <c r="H16" s="3" t="n">
        <v>0.461111111111111</v>
      </c>
      <c r="I16" s="3" t="n">
        <f aca="false">IF(ISNUMBER(H16), H16-G16, 0)</f>
        <v>0.0138888888888889</v>
      </c>
      <c r="J16" s="9" t="s">
        <v>236</v>
      </c>
      <c r="K16" s="13"/>
      <c r="L16" s="3" t="n">
        <v>0.461805555555556</v>
      </c>
      <c r="M16" s="3" t="n">
        <v>0.503472222222222</v>
      </c>
      <c r="N16" s="3" t="n">
        <f aca="false">IF(ISNUMBER(M16), M16-L16, 0)</f>
        <v>0.0416666666666667</v>
      </c>
      <c r="O16" s="9" t="s">
        <v>237</v>
      </c>
      <c r="P16" s="6" t="s">
        <v>238</v>
      </c>
    </row>
    <row r="17" customFormat="false" ht="12.8" hidden="false" customHeight="false" outlineLevel="0" collapsed="false">
      <c r="A17" s="5"/>
      <c r="B17" s="0" t="n">
        <v>15</v>
      </c>
      <c r="C17" s="3" t="n">
        <f aca="false">SUMIF(F$1:F214,B17,I$1:I214 )</f>
        <v>0</v>
      </c>
      <c r="E17" s="3" t="n">
        <f aca="false">SUMIF($F$1:$F$205,$B17,$N$1:$N$203 )</f>
        <v>0</v>
      </c>
      <c r="F17" s="0" t="n">
        <v>16</v>
      </c>
      <c r="G17" s="3" t="n">
        <v>0.413888888888889</v>
      </c>
      <c r="H17" s="3" t="n">
        <v>0.447222222222222</v>
      </c>
      <c r="I17" s="3" t="n">
        <f aca="false">IF(ISNUMBER(H17), H17-G17, 0)</f>
        <v>0.0333333333333333</v>
      </c>
      <c r="J17" s="0" t="s">
        <v>239</v>
      </c>
      <c r="L17" s="3" t="n">
        <v>0.388888888888889</v>
      </c>
      <c r="M17" s="3" t="n">
        <v>0.390972222222222</v>
      </c>
      <c r="N17" s="3" t="n">
        <f aca="false">IF(ISNUMBER(M17), M17-L17, 0)</f>
        <v>0.00208333333333333</v>
      </c>
      <c r="O17" s="9" t="s">
        <v>240</v>
      </c>
      <c r="P17" s="0" t="s">
        <v>238</v>
      </c>
    </row>
    <row r="18" customFormat="false" ht="12.8" hidden="false" customHeight="false" outlineLevel="0" collapsed="false">
      <c r="A18" s="5" t="n">
        <v>3</v>
      </c>
      <c r="B18" s="0" t="n">
        <v>16</v>
      </c>
      <c r="C18" s="3" t="n">
        <f aca="false">SUMIF(F$1:F215,B18,I$1:I215 )</f>
        <v>0.139583333333333</v>
      </c>
      <c r="E18" s="3" t="n">
        <f aca="false">SUMIF($F$1:$F$205,$B18,$N$1:$N$203 )</f>
        <v>0.0493055555555556</v>
      </c>
      <c r="F18" s="0" t="n">
        <v>16</v>
      </c>
      <c r="G18" s="3" t="n">
        <v>0.475</v>
      </c>
      <c r="H18" s="3" t="n">
        <v>0.480555555555555</v>
      </c>
      <c r="I18" s="3" t="n">
        <f aca="false">IF(ISNUMBER(H18), H18-G18, 0)</f>
        <v>0.00555555555555556</v>
      </c>
      <c r="J18" s="0" t="s">
        <v>241</v>
      </c>
      <c r="L18" s="3" t="n">
        <v>0.447916666666667</v>
      </c>
      <c r="M18" s="3" t="n">
        <v>0.457638888888889</v>
      </c>
      <c r="N18" s="3" t="n">
        <f aca="false">IF(ISNUMBER(M18), M18-L18, 0)</f>
        <v>0.00972222222222222</v>
      </c>
      <c r="O18" s="9" t="s">
        <v>242</v>
      </c>
      <c r="P18" s="0" t="s">
        <v>238</v>
      </c>
    </row>
    <row r="19" customFormat="false" ht="46.25" hidden="false" customHeight="false" outlineLevel="0" collapsed="false">
      <c r="A19" s="5"/>
      <c r="B19" s="0" t="n">
        <v>17</v>
      </c>
      <c r="C19" s="3" t="n">
        <f aca="false">SUMIF(F$1:F216,B19,I$1:I216 )</f>
        <v>0</v>
      </c>
      <c r="E19" s="3" t="n">
        <f aca="false">SUMIF($F$1:$F$205,$B19,$N$1:$N$203 )</f>
        <v>0</v>
      </c>
      <c r="F19" s="0" t="n">
        <v>16</v>
      </c>
      <c r="G19" s="3" t="n">
        <v>0.48125</v>
      </c>
      <c r="H19" s="3" t="n">
        <v>0.506944444444444</v>
      </c>
      <c r="I19" s="3" t="n">
        <f aca="false">IF(ISNUMBER(H19), H19-G19, 0)</f>
        <v>0.0256944444444444</v>
      </c>
      <c r="J19" s="9" t="s">
        <v>243</v>
      </c>
      <c r="L19" s="3" t="n">
        <v>0.579861111111111</v>
      </c>
      <c r="M19" s="3" t="n">
        <v>0.617361111111111</v>
      </c>
      <c r="N19" s="3" t="n">
        <f aca="false">IF(ISNUMBER(M19), M19-L19, 0)</f>
        <v>0.0375</v>
      </c>
      <c r="O19" s="9" t="s">
        <v>244</v>
      </c>
    </row>
    <row r="20" customFormat="false" ht="12.8" hidden="false" customHeight="false" outlineLevel="0" collapsed="false">
      <c r="A20" s="5"/>
      <c r="B20" s="0" t="n">
        <v>18</v>
      </c>
      <c r="C20" s="3" t="n">
        <f aca="false">SUMIF(F$1:F217,B20,I$1:I217 )</f>
        <v>0.04375</v>
      </c>
      <c r="E20" s="3" t="n">
        <f aca="false">SUMIF($F$1:$F$205,$B20,$N$1:$N$203 )</f>
        <v>0.0402777777777778</v>
      </c>
      <c r="F20" s="0" t="n">
        <v>16</v>
      </c>
      <c r="G20" s="3" t="n">
        <v>0.541666666666667</v>
      </c>
      <c r="H20" s="3" t="n">
        <v>0.579861111111111</v>
      </c>
      <c r="I20" s="3" t="n">
        <f aca="false">IF(ISNUMBER(H20), H20-G20, 0)</f>
        <v>0.0381944444444444</v>
      </c>
      <c r="J20" s="9" t="s">
        <v>241</v>
      </c>
      <c r="L20" s="3"/>
      <c r="M20" s="3"/>
      <c r="N20" s="3"/>
    </row>
    <row r="21" customFormat="false" ht="12.8" hidden="false" customHeight="false" outlineLevel="0" collapsed="false">
      <c r="A21" s="5"/>
      <c r="B21" s="0" t="n">
        <v>19</v>
      </c>
      <c r="C21" s="3" t="n">
        <f aca="false">SUMIF(F$1:F218,B21,I$1:I218 )</f>
        <v>0</v>
      </c>
      <c r="E21" s="3" t="n">
        <f aca="false">SUMIF($F$1:$F$205,$B21,$N$1:$N$203 )</f>
        <v>0</v>
      </c>
      <c r="F21" s="0" t="n">
        <v>16</v>
      </c>
      <c r="G21" s="3" t="n">
        <v>0.677083333333333</v>
      </c>
      <c r="H21" s="3" t="n">
        <v>0.684027777777778</v>
      </c>
      <c r="I21" s="3" t="n">
        <f aca="false">IF(ISNUMBER(H21), H21-G21, 0)</f>
        <v>0.00694444444444444</v>
      </c>
      <c r="J21" s="12" t="s">
        <v>65</v>
      </c>
      <c r="L21" s="3"/>
      <c r="M21" s="3"/>
      <c r="N21" s="3"/>
    </row>
    <row r="22" customFormat="false" ht="23.85" hidden="false" customHeight="false" outlineLevel="0" collapsed="false">
      <c r="A22" s="5"/>
      <c r="B22" s="0" t="n">
        <v>20</v>
      </c>
      <c r="C22" s="3" t="n">
        <f aca="false">SUMIF(F$1:F219,B22,I$1:I219 )</f>
        <v>0.0694444444444444</v>
      </c>
      <c r="E22" s="3" t="n">
        <f aca="false">SUMIF($F$1:$F$205,$B22,$N$1:$N$203 )</f>
        <v>0.00902777777777778</v>
      </c>
      <c r="F22" s="0" t="n">
        <v>16</v>
      </c>
      <c r="G22" s="3" t="n">
        <v>0.684027777777778</v>
      </c>
      <c r="H22" s="3" t="n">
        <v>0.713888888888889</v>
      </c>
      <c r="I22" s="3" t="n">
        <f aca="false">IF(ISNUMBER(H22), H22-G22, 0)</f>
        <v>0.0298611111111111</v>
      </c>
      <c r="J22" s="9" t="s">
        <v>245</v>
      </c>
      <c r="L22" s="3"/>
      <c r="M22" s="3"/>
      <c r="N22" s="3"/>
    </row>
    <row r="23" customFormat="false" ht="12.8" hidden="false" customHeight="false" outlineLevel="0" collapsed="false">
      <c r="A23" s="5"/>
      <c r="B23" s="0" t="n">
        <v>22</v>
      </c>
      <c r="C23" s="3" t="n">
        <f aca="false">SUMIF(F$1:F220,B23,I$1:I220 )</f>
        <v>0.0159722222222222</v>
      </c>
      <c r="E23" s="3" t="n">
        <f aca="false">SUMIF($F$1:$F$205,$B23,$N$1:$N$203 )</f>
        <v>0.00347222222222222</v>
      </c>
      <c r="F23" s="0" t="n">
        <v>18</v>
      </c>
      <c r="G23" s="3" t="n">
        <v>0.438888888888889</v>
      </c>
      <c r="H23" s="3" t="n">
        <v>0.46875</v>
      </c>
      <c r="I23" s="3" t="n">
        <f aca="false">IF(ISNUMBER(H23), H23-G23, 0)</f>
        <v>0.0298611111111111</v>
      </c>
      <c r="J23" s="0" t="s">
        <v>65</v>
      </c>
      <c r="L23" s="3" t="n">
        <v>0.405555555555556</v>
      </c>
      <c r="M23" s="3" t="n">
        <v>0.438888888888889</v>
      </c>
      <c r="N23" s="3" t="n">
        <f aca="false">IF(ISNUMBER(M23), M23-L23, 0)</f>
        <v>0.0333333333333333</v>
      </c>
      <c r="O23" s="9" t="s">
        <v>246</v>
      </c>
      <c r="P23" s="0" t="s">
        <v>238</v>
      </c>
    </row>
    <row r="24" customFormat="false" ht="12.8" hidden="false" customHeight="false" outlineLevel="0" collapsed="false">
      <c r="A24" s="5" t="n">
        <v>4</v>
      </c>
      <c r="B24" s="0" t="n">
        <v>23</v>
      </c>
      <c r="C24" s="3" t="n">
        <f aca="false">SUMIF(F$1:F221,B24,I$1:I221 )</f>
        <v>0.325</v>
      </c>
      <c r="E24" s="3" t="n">
        <f aca="false">SUMIF($F$1:$F$205,$B24,$N$1:$N$203 )</f>
        <v>0.0229166666666667</v>
      </c>
      <c r="F24" s="0" t="n">
        <v>18</v>
      </c>
      <c r="G24" s="3" t="n">
        <v>0.475694444444444</v>
      </c>
      <c r="H24" s="3" t="n">
        <v>0.4875</v>
      </c>
      <c r="I24" s="3" t="n">
        <f aca="false">IF(ISNUMBER(H24), H24-G24, 0)</f>
        <v>0.0118055555555556</v>
      </c>
      <c r="J24" s="9" t="s">
        <v>65</v>
      </c>
      <c r="L24" s="3" t="n">
        <v>0.46875</v>
      </c>
      <c r="M24" s="3" t="n">
        <v>0.475694444444444</v>
      </c>
      <c r="N24" s="3" t="n">
        <f aca="false">IF(ISNUMBER(M24), M24-L24, 0)</f>
        <v>0.00694444444444444</v>
      </c>
      <c r="O24" s="9" t="s">
        <v>247</v>
      </c>
      <c r="P24" s="0" t="s">
        <v>238</v>
      </c>
    </row>
    <row r="25" customFormat="false" ht="37.3" hidden="false" customHeight="true" outlineLevel="0" collapsed="false">
      <c r="A25" s="5"/>
      <c r="B25" s="0" t="n">
        <v>24</v>
      </c>
      <c r="C25" s="3" t="n">
        <f aca="false">SUMIF(F$1:F222,B25,I$1:I222 )</f>
        <v>0</v>
      </c>
      <c r="E25" s="3" t="n">
        <f aca="false">SUMIF($F$1:$F$205,$B25,$N$1:$N$203 )</f>
        <v>0</v>
      </c>
      <c r="F25" s="0" t="n">
        <v>18</v>
      </c>
      <c r="G25" s="3" t="n">
        <v>0.4875</v>
      </c>
      <c r="H25" s="3" t="n">
        <v>0.489583333333333</v>
      </c>
      <c r="I25" s="3" t="n">
        <f aca="false">IF(ISNUMBER(H25), H25-G25, 0)</f>
        <v>0.00208333333333333</v>
      </c>
      <c r="J25" s="9" t="s">
        <v>241</v>
      </c>
      <c r="L25" s="3"/>
      <c r="M25" s="3"/>
      <c r="N25" s="3"/>
    </row>
    <row r="26" customFormat="false" ht="23.85" hidden="false" customHeight="false" outlineLevel="0" collapsed="false">
      <c r="A26" s="5"/>
      <c r="B26" s="0" t="n">
        <v>25</v>
      </c>
      <c r="C26" s="3" t="n">
        <f aca="false">SUMIF(F$1:F223,B26,I$1:I223 )</f>
        <v>0</v>
      </c>
      <c r="E26" s="3" t="n">
        <f aca="false">SUMIF($F$1:$F$205,$B26,$N$1:$N$203 )</f>
        <v>0</v>
      </c>
      <c r="F26" s="0" t="n">
        <v>20</v>
      </c>
      <c r="G26" s="3" t="n">
        <v>0.599305555555556</v>
      </c>
      <c r="H26" s="3" t="n">
        <v>0.658333333333333</v>
      </c>
      <c r="I26" s="3" t="n">
        <f aca="false">IF(ISNUMBER(H26), H26-G26, 0)</f>
        <v>0.0590277777777778</v>
      </c>
      <c r="J26" s="9" t="s">
        <v>235</v>
      </c>
      <c r="L26" s="3" t="n">
        <v>0.658333333333333</v>
      </c>
      <c r="M26" s="3" t="n">
        <v>0.667361111111111</v>
      </c>
      <c r="N26" s="3" t="n">
        <f aca="false">IF(ISNUMBER(M26), M26-L26, 0)</f>
        <v>0.00902777777777778</v>
      </c>
      <c r="O26" s="9" t="s">
        <v>248</v>
      </c>
      <c r="P26" s="0" t="s">
        <v>238</v>
      </c>
    </row>
    <row r="27" customFormat="false" ht="23.85" hidden="false" customHeight="false" outlineLevel="0" collapsed="false">
      <c r="A27" s="5"/>
      <c r="B27" s="0" t="n">
        <v>26</v>
      </c>
      <c r="C27" s="3" t="n">
        <f aca="false">SUMIF(F$1:F224,B27,I$1:I224 )</f>
        <v>0</v>
      </c>
      <c r="E27" s="3" t="n">
        <f aca="false">SUMIF($F$1:$F$205,$B27,$N$1:$N$203 )</f>
        <v>0</v>
      </c>
      <c r="F27" s="0" t="n">
        <v>20</v>
      </c>
      <c r="G27" s="3" t="n">
        <v>0.765972222222222</v>
      </c>
      <c r="H27" s="3" t="n">
        <v>0.776388888888889</v>
      </c>
      <c r="I27" s="3" t="n">
        <f aca="false">IF(ISNUMBER(H27), H27-G27, 0)</f>
        <v>0.0104166666666667</v>
      </c>
      <c r="J27" s="9" t="s">
        <v>235</v>
      </c>
      <c r="L27" s="3"/>
      <c r="M27" s="3"/>
      <c r="N27" s="3"/>
    </row>
    <row r="28" customFormat="false" ht="12.8" hidden="false" customHeight="false" outlineLevel="0" collapsed="false">
      <c r="A28" s="5"/>
      <c r="B28" s="0" t="n">
        <v>27</v>
      </c>
      <c r="C28" s="3" t="n">
        <f aca="false">SUMIF(F$1:F225,B28,I$1:I225 )</f>
        <v>0</v>
      </c>
      <c r="E28" s="3" t="n">
        <f aca="false">SUMIF($F$1:$F$205,$B28,$N$1:$N$203 )</f>
        <v>0</v>
      </c>
      <c r="F28" s="0" t="n">
        <v>21</v>
      </c>
      <c r="G28" s="3" t="n">
        <v>0.65625</v>
      </c>
      <c r="H28" s="3" t="n">
        <v>0.672916666666667</v>
      </c>
      <c r="I28" s="3" t="n">
        <f aca="false">IF(ISNUMBER(H28), H28-G28, 0)</f>
        <v>0.0166666666666667</v>
      </c>
      <c r="J28" s="0" t="s">
        <v>249</v>
      </c>
      <c r="L28" s="3"/>
      <c r="M28" s="3"/>
      <c r="N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SUMIF(F$1:F226,B29,I$1:I226 )</f>
        <v>0</v>
      </c>
      <c r="E29" s="3" t="n">
        <f aca="false">SUMIF($F$1:$F$205,$B29,$N$1:$N$203 )</f>
        <v>0</v>
      </c>
      <c r="F29" s="0" t="n">
        <v>21</v>
      </c>
      <c r="G29" s="3" t="n">
        <v>0.840277777777778</v>
      </c>
      <c r="H29" s="3" t="n">
        <v>0.85</v>
      </c>
      <c r="I29" s="3" t="n">
        <f aca="false">IF(ISNUMBER(H29), H29-G29, 0)</f>
        <v>0.00972222222222222</v>
      </c>
      <c r="J29" s="0" t="s">
        <v>65</v>
      </c>
      <c r="L29" s="3"/>
      <c r="M29" s="3"/>
      <c r="N29" s="3"/>
    </row>
    <row r="30" customFormat="false" ht="12.8" hidden="false" customHeight="false" outlineLevel="0" collapsed="false">
      <c r="A30" s="5"/>
      <c r="B30" s="0" t="n">
        <v>29</v>
      </c>
      <c r="C30" s="3" t="n">
        <f aca="false">SUMIF(F$1:F227,B30,I$1:I227 )</f>
        <v>0</v>
      </c>
      <c r="E30" s="3" t="n">
        <f aca="false">SUMIF($F$1:$F$205,$B30,$N$1:$N$203 )</f>
        <v>0</v>
      </c>
      <c r="F30" s="0" t="n">
        <v>22</v>
      </c>
      <c r="G30" s="3" t="n">
        <v>0.402083333333333</v>
      </c>
      <c r="H30" s="3" t="n">
        <v>0.418055555555556</v>
      </c>
      <c r="I30" s="3" t="n">
        <f aca="false">IF(ISNUMBER(H30), H30-G30, 0)</f>
        <v>0.0159722222222222</v>
      </c>
      <c r="J30" s="9" t="s">
        <v>65</v>
      </c>
      <c r="L30" s="3" t="n">
        <v>0.418055555555556</v>
      </c>
      <c r="M30" s="3" t="n">
        <v>0.421527777777778</v>
      </c>
      <c r="N30" s="3" t="n">
        <f aca="false">IF(ISNUMBER(M30), M30-L30, 0)</f>
        <v>0.00347222222222222</v>
      </c>
      <c r="O30" s="9" t="s">
        <v>250</v>
      </c>
      <c r="P30" s="0" t="s">
        <v>251</v>
      </c>
    </row>
    <row r="31" customFormat="false" ht="35.8" hidden="false" customHeight="false" outlineLevel="0" collapsed="false">
      <c r="A31" s="5" t="n">
        <v>5</v>
      </c>
      <c r="B31" s="0" t="n">
        <v>30</v>
      </c>
      <c r="C31" s="3" t="n">
        <f aca="false">SUMIF(F$1:F228,B31,I$1:I228 )</f>
        <v>0</v>
      </c>
      <c r="E31" s="3" t="n">
        <f aca="false">SUMIF($F$1:$F$205,$B31,$N$1:$N$203 )</f>
        <v>0</v>
      </c>
      <c r="F31" s="0" t="n">
        <v>23</v>
      </c>
      <c r="G31" s="3" t="n">
        <v>0.399305555555556</v>
      </c>
      <c r="H31" s="3" t="n">
        <v>0.458333333333333</v>
      </c>
      <c r="I31" s="3" t="n">
        <f aca="false">IF(ISNUMBER(H31), H31-G31, 0)</f>
        <v>0.0590277777777778</v>
      </c>
      <c r="J31" s="9" t="s">
        <v>252</v>
      </c>
      <c r="L31" s="3" t="n">
        <v>0.695138888888889</v>
      </c>
      <c r="M31" s="3" t="n">
        <v>0.718055555555556</v>
      </c>
      <c r="N31" s="3" t="n">
        <f aca="false">IF(ISNUMBER(M31), M31-L31, 0)</f>
        <v>0.0229166666666667</v>
      </c>
      <c r="O31" s="9" t="s">
        <v>253</v>
      </c>
    </row>
    <row r="32" customFormat="false" ht="23.85" hidden="false" customHeight="false" outlineLevel="0" collapsed="false">
      <c r="A32" s="5"/>
      <c r="B32" s="0" t="n">
        <v>31</v>
      </c>
      <c r="C32" s="3" t="n">
        <f aca="false">SUMIF(F$1:F229,B32,I$1:I229 )</f>
        <v>0</v>
      </c>
      <c r="E32" s="3" t="n">
        <f aca="false">SUMIF($F$1:$F$205,$B32,$N$1:$N$203 )</f>
        <v>0</v>
      </c>
      <c r="F32" s="0" t="n">
        <v>23</v>
      </c>
      <c r="G32" s="3" t="n">
        <v>0.458333333333333</v>
      </c>
      <c r="H32" s="3" t="n">
        <v>0.465277777777778</v>
      </c>
      <c r="I32" s="3" t="n">
        <f aca="false">IF(ISNUMBER(H32), H32-G32, 0)</f>
        <v>0.00694444444444444</v>
      </c>
      <c r="J32" s="9" t="s">
        <v>254</v>
      </c>
      <c r="L32" s="3"/>
      <c r="M32" s="3"/>
      <c r="N32" s="3"/>
    </row>
    <row r="33" customFormat="false" ht="23.85" hidden="false" customHeight="false" outlineLevel="0" collapsed="false">
      <c r="B33" s="2" t="s">
        <v>7</v>
      </c>
      <c r="C33" s="7" t="n">
        <f aca="false">SUM(C3:C32)</f>
        <v>0.865972222222222</v>
      </c>
      <c r="D33" s="2"/>
      <c r="E33" s="7" t="n">
        <f aca="false">SUM(E3:E32)</f>
        <v>0.20625</v>
      </c>
      <c r="F33" s="0" t="n">
        <v>23</v>
      </c>
      <c r="G33" s="3" t="n">
        <v>0.465277777777778</v>
      </c>
      <c r="H33" s="3" t="n">
        <v>0.486111111111111</v>
      </c>
      <c r="I33" s="3" t="n">
        <f aca="false">IF(ISNUMBER(H33), H33-G33, 0)</f>
        <v>0.0208333333333333</v>
      </c>
      <c r="J33" s="9" t="s">
        <v>255</v>
      </c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C33+February!C34</f>
        <v>8.80138888888889</v>
      </c>
      <c r="D34" s="7" t="n">
        <f aca="false">D33+February!D34</f>
        <v>1.21527777777778</v>
      </c>
      <c r="E34" s="7" t="n">
        <f aca="false">E33+February!E34</f>
        <v>0.603472222222222</v>
      </c>
      <c r="F34" s="0" t="n">
        <v>23</v>
      </c>
      <c r="G34" s="3" t="n">
        <v>0.486111111111111</v>
      </c>
      <c r="H34" s="3" t="n">
        <v>0.508333333333333</v>
      </c>
      <c r="I34" s="3" t="n">
        <f aca="false">IF(ISNUMBER(H34), H34-G34, 0)</f>
        <v>0.0222222222222222</v>
      </c>
      <c r="J34" s="9" t="s">
        <v>239</v>
      </c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January!C35+C36</f>
        <v>1.25069444444444</v>
      </c>
      <c r="D35" s="7" t="n">
        <f aca="false">D34-D37</f>
        <v>0.465277777777778</v>
      </c>
      <c r="E35" s="7" t="n">
        <f aca="false">E34-E37</f>
        <v>0.603472222222222</v>
      </c>
      <c r="F35" s="0" t="n">
        <v>23</v>
      </c>
      <c r="G35" s="3" t="n">
        <v>0.510416666666667</v>
      </c>
      <c r="H35" s="3" t="n">
        <v>0.555555555555555</v>
      </c>
      <c r="I35" s="3" t="n">
        <f aca="false">IF(ISNUMBER(H35), H35-G35, 0)</f>
        <v>0.0451388888888889</v>
      </c>
      <c r="J35" s="9" t="s">
        <v>256</v>
      </c>
      <c r="L35" s="3"/>
      <c r="M35" s="3"/>
      <c r="N35" s="3"/>
    </row>
    <row r="36" customFormat="false" ht="35.05" hidden="false" customHeight="false" outlineLevel="0" collapsed="false">
      <c r="B36" s="8" t="s">
        <v>69</v>
      </c>
      <c r="C36" s="7" t="n">
        <f aca="false">C33-C37</f>
        <v>0.0326388888888889</v>
      </c>
      <c r="D36" s="2"/>
      <c r="E36" s="2"/>
      <c r="F36" s="0" t="n">
        <v>23</v>
      </c>
      <c r="G36" s="3" t="n">
        <v>0.586805555555556</v>
      </c>
      <c r="H36" s="3" t="n">
        <v>0.620833333333333</v>
      </c>
      <c r="I36" s="3" t="n">
        <f aca="false">IF(ISNUMBER(H36), H36-G36, 0)</f>
        <v>0.0340277777777778</v>
      </c>
      <c r="J36" s="9" t="s">
        <v>257</v>
      </c>
      <c r="L36" s="3"/>
      <c r="M36" s="3"/>
      <c r="N36" s="3"/>
    </row>
    <row r="37" customFormat="false" ht="23.85" hidden="false" customHeight="false" outlineLevel="0" collapsed="false">
      <c r="B37" s="2" t="s">
        <v>32</v>
      </c>
      <c r="C37" s="7" t="n">
        <v>0.833333333333333</v>
      </c>
      <c r="D37" s="7" t="n">
        <f aca="false">January!D37</f>
        <v>0.75</v>
      </c>
      <c r="E37" s="7" t="n">
        <v>0</v>
      </c>
      <c r="F37" s="0" t="n">
        <v>23</v>
      </c>
      <c r="G37" s="3" t="n">
        <v>0.675694444444444</v>
      </c>
      <c r="H37" s="3" t="n">
        <v>0.695138888888889</v>
      </c>
      <c r="I37" s="3" t="n">
        <f aca="false">IF(ISNUMBER(H37), H37-G37, 0)</f>
        <v>0.0194444444444444</v>
      </c>
      <c r="J37" s="9" t="s">
        <v>258</v>
      </c>
      <c r="L37" s="3"/>
      <c r="M37" s="3"/>
      <c r="N37" s="3"/>
    </row>
    <row r="38" customFormat="false" ht="23.85" hidden="false" customHeight="false" outlineLevel="0" collapsed="false">
      <c r="F38" s="0" t="n">
        <v>23</v>
      </c>
      <c r="G38" s="3" t="n">
        <v>0.729166666666667</v>
      </c>
      <c r="H38" s="3" t="n">
        <v>0.752083333333333</v>
      </c>
      <c r="I38" s="3" t="n">
        <f aca="false">IF(ISNUMBER(H38), H38-G38, 0)</f>
        <v>0.0229166666666667</v>
      </c>
      <c r="J38" s="9" t="s">
        <v>258</v>
      </c>
      <c r="L38" s="3"/>
      <c r="M38" s="3"/>
      <c r="N38" s="3"/>
    </row>
    <row r="39" customFormat="false" ht="23.85" hidden="false" customHeight="false" outlineLevel="0" collapsed="false">
      <c r="F39" s="0" t="n">
        <v>23</v>
      </c>
      <c r="G39" s="3" t="n">
        <v>0.777083333333333</v>
      </c>
      <c r="H39" s="3" t="n">
        <v>0.809722222222222</v>
      </c>
      <c r="I39" s="3" t="n">
        <f aca="false">IF(ISNUMBER(H39), H39-G39, 0)</f>
        <v>0.0326388888888889</v>
      </c>
      <c r="J39" s="9" t="s">
        <v>258</v>
      </c>
      <c r="N39" s="3"/>
    </row>
    <row r="40" customFormat="false" ht="23.85" hidden="false" customHeight="false" outlineLevel="0" collapsed="false">
      <c r="F40" s="0" t="n">
        <v>23</v>
      </c>
      <c r="G40" s="3" t="n">
        <v>0.868055555555556</v>
      </c>
      <c r="H40" s="3" t="n">
        <v>0.88125</v>
      </c>
      <c r="I40" s="3" t="n">
        <f aca="false">IF(ISNUMBER(H40), H40-G40, 0)</f>
        <v>0.0131944444444444</v>
      </c>
      <c r="J40" s="9" t="s">
        <v>259</v>
      </c>
      <c r="K40" s="9" t="s">
        <v>260</v>
      </c>
      <c r="L40" s="3"/>
      <c r="M40" s="3"/>
      <c r="N40" s="3"/>
    </row>
    <row r="41" customFormat="false" ht="57.45" hidden="false" customHeight="false" outlineLevel="0" collapsed="false">
      <c r="F41" s="0" t="n">
        <v>23</v>
      </c>
      <c r="G41" s="3" t="n">
        <v>0.881944444444444</v>
      </c>
      <c r="H41" s="3" t="n">
        <v>0.930555555555555</v>
      </c>
      <c r="I41" s="3" t="n">
        <f aca="false">IF(ISNUMBER(H41), H41-G41, 0)</f>
        <v>0.0486111111111111</v>
      </c>
      <c r="J41" s="9" t="s">
        <v>261</v>
      </c>
      <c r="L41" s="3"/>
      <c r="M41" s="3"/>
      <c r="N41" s="3"/>
    </row>
    <row r="42" customFormat="false" ht="12.8" hidden="false" customHeight="false" outlineLevel="0" collapsed="false">
      <c r="F42" s="0" t="n">
        <v>30</v>
      </c>
      <c r="G42" s="3"/>
      <c r="H42" s="3"/>
      <c r="I42" s="3" t="n">
        <f aca="false">IF(ISNUMBER(H42), H42-G42, 0)</f>
        <v>0</v>
      </c>
      <c r="J42" s="0"/>
      <c r="L42" s="3"/>
      <c r="M42" s="3"/>
      <c r="N42" s="3"/>
    </row>
    <row r="43" customFormat="false" ht="12.8" hidden="false" customHeight="false" outlineLevel="0" collapsed="false">
      <c r="G43" s="3"/>
      <c r="H43" s="3"/>
      <c r="I43" s="3" t="n">
        <f aca="false">IF(ISNUMBER(H43), H43-G43, 0)</f>
        <v>0</v>
      </c>
      <c r="L43" s="3"/>
      <c r="M43" s="3"/>
      <c r="N43" s="3"/>
    </row>
    <row r="44" customFormat="false" ht="12.8" hidden="false" customHeight="false" outlineLevel="0" collapsed="false">
      <c r="G44" s="3"/>
      <c r="H44" s="3"/>
      <c r="I44" s="3" t="n">
        <f aca="false">IF(ISNUMBER(H44), H44-G44, 0)</f>
        <v>0</v>
      </c>
      <c r="L44" s="3"/>
      <c r="M44" s="3"/>
      <c r="N44" s="3"/>
    </row>
    <row r="45" customFormat="false" ht="12.8" hidden="false" customHeight="false" outlineLevel="0" collapsed="false">
      <c r="I45" s="3"/>
      <c r="L45" s="3"/>
      <c r="M45" s="3"/>
      <c r="N45" s="3"/>
    </row>
    <row r="46" customFormat="false" ht="12.8" hidden="false" customHeight="false" outlineLevel="0" collapsed="false">
      <c r="I46" s="3"/>
      <c r="L46" s="3"/>
      <c r="M46" s="3"/>
      <c r="N46" s="3"/>
    </row>
    <row r="47" customFormat="false" ht="12.8" hidden="false" customHeight="false" outlineLevel="0" collapsed="false">
      <c r="I47" s="3"/>
      <c r="L47" s="3"/>
      <c r="M47" s="3"/>
      <c r="N47" s="3"/>
    </row>
    <row r="48" customFormat="false" ht="12.8" hidden="false" customHeight="false" outlineLevel="0" collapsed="false">
      <c r="I48" s="3"/>
      <c r="L48" s="3"/>
      <c r="M48" s="3"/>
      <c r="N48" s="3"/>
    </row>
    <row r="49" customFormat="false" ht="12.8" hidden="false" customHeight="false" outlineLevel="0" collapsed="false">
      <c r="I49" s="3"/>
      <c r="L49" s="3"/>
      <c r="M49" s="3"/>
      <c r="N49" s="3"/>
    </row>
    <row r="50" customFormat="false" ht="12.8" hidden="false" customHeight="false" outlineLevel="0" collapsed="false">
      <c r="I50" s="3"/>
      <c r="L50" s="3"/>
      <c r="M50" s="3"/>
      <c r="N50" s="3"/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E35">
    <cfRule type="cellIs" priority="4" operator="greaterThanOr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G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3.89"/>
    <col collapsed="false" customWidth="true" hidden="false" outlineLevel="0" max="3" min="3" style="0" width="16.81"/>
    <col collapsed="false" customWidth="true" hidden="false" outlineLevel="0" max="7" min="7" style="0" width="17.92"/>
  </cols>
  <sheetData>
    <row r="3" customFormat="false" ht="12.8" hidden="false" customHeight="false" outlineLevel="0" collapsed="false">
      <c r="A3" s="2" t="s">
        <v>22</v>
      </c>
      <c r="B3" s="2" t="s">
        <v>23</v>
      </c>
      <c r="C3" s="2" t="s">
        <v>24</v>
      </c>
      <c r="D3" s="2" t="s">
        <v>25</v>
      </c>
    </row>
    <row r="4" customFormat="false" ht="12.8" hidden="false" customHeight="false" outlineLevel="0" collapsed="false">
      <c r="A4" s="5" t="n">
        <v>1</v>
      </c>
      <c r="B4" s="0" t="n">
        <v>1</v>
      </c>
      <c r="C4" s="3" t="n">
        <v>0.319444444444444</v>
      </c>
      <c r="D4" s="3"/>
    </row>
    <row r="5" customFormat="false" ht="12.8" hidden="false" customHeight="false" outlineLevel="0" collapsed="false">
      <c r="A5" s="5"/>
      <c r="B5" s="0" t="n">
        <v>2</v>
      </c>
      <c r="C5" s="3" t="n">
        <v>0.159722222222222</v>
      </c>
      <c r="D5" s="3" t="n">
        <v>0.0243055555555556</v>
      </c>
    </row>
    <row r="6" customFormat="false" ht="12.8" hidden="false" customHeight="false" outlineLevel="0" collapsed="false">
      <c r="A6" s="5"/>
      <c r="B6" s="0" t="n">
        <v>3</v>
      </c>
      <c r="C6" s="3" t="n">
        <v>0.0833333333333333</v>
      </c>
      <c r="D6" s="3"/>
    </row>
    <row r="7" customFormat="false" ht="12.8" hidden="false" customHeight="false" outlineLevel="0" collapsed="false">
      <c r="A7" s="5" t="n">
        <v>2</v>
      </c>
      <c r="B7" s="0" t="n">
        <v>6</v>
      </c>
      <c r="C7" s="3" t="n">
        <v>0.145833333333333</v>
      </c>
      <c r="D7" s="3"/>
      <c r="G7" s="0" t="s">
        <v>26</v>
      </c>
    </row>
    <row r="8" customFormat="false" ht="12.8" hidden="false" customHeight="false" outlineLevel="0" collapsed="false">
      <c r="A8" s="5"/>
      <c r="B8" s="0" t="n">
        <v>8</v>
      </c>
      <c r="C8" s="3" t="n">
        <v>0.125</v>
      </c>
      <c r="D8" s="3"/>
    </row>
    <row r="9" customFormat="false" ht="12.8" hidden="false" customHeight="false" outlineLevel="0" collapsed="false">
      <c r="A9" s="5"/>
      <c r="B9" s="0" t="n">
        <v>9</v>
      </c>
      <c r="C9" s="3" t="n">
        <v>0.0729166666666667</v>
      </c>
      <c r="D9" s="3" t="n">
        <v>0.0347222222222222</v>
      </c>
      <c r="G9" s="0" t="s">
        <v>27</v>
      </c>
    </row>
    <row r="10" customFormat="false" ht="12.8" hidden="false" customHeight="false" outlineLevel="0" collapsed="false">
      <c r="A10" s="5"/>
      <c r="B10" s="0" t="n">
        <v>10</v>
      </c>
      <c r="C10" s="3" t="n">
        <v>0.118055555555556</v>
      </c>
      <c r="D10" s="3" t="n">
        <v>0.121527777777778</v>
      </c>
    </row>
    <row r="11" customFormat="false" ht="12.8" hidden="false" customHeight="false" outlineLevel="0" collapsed="false">
      <c r="A11" s="5" t="n">
        <v>3</v>
      </c>
      <c r="B11" s="0" t="n">
        <v>15</v>
      </c>
      <c r="C11" s="3" t="n">
        <v>0.03125</v>
      </c>
      <c r="D11" s="3"/>
    </row>
    <row r="12" customFormat="false" ht="12.8" hidden="false" customHeight="false" outlineLevel="0" collapsed="false">
      <c r="A12" s="5"/>
      <c r="B12" s="0" t="n">
        <v>16</v>
      </c>
      <c r="C12" s="3" t="n">
        <v>0.0208333333333333</v>
      </c>
      <c r="D12" s="3"/>
      <c r="G12" s="0" t="s">
        <v>27</v>
      </c>
    </row>
    <row r="13" customFormat="false" ht="12.8" hidden="false" customHeight="false" outlineLevel="0" collapsed="false">
      <c r="A13" s="5"/>
      <c r="B13" s="0" t="n">
        <v>17</v>
      </c>
      <c r="C13" s="3" t="n">
        <v>0.208333333333333</v>
      </c>
      <c r="D13" s="3"/>
    </row>
    <row r="14" customFormat="false" ht="12.8" hidden="false" customHeight="false" outlineLevel="0" collapsed="false">
      <c r="A14" s="5" t="n">
        <v>4</v>
      </c>
      <c r="B14" s="0" t="n">
        <v>20</v>
      </c>
      <c r="C14" s="3" t="n">
        <v>0.0208333333333333</v>
      </c>
      <c r="D14" s="3" t="n">
        <v>0.0208333333333333</v>
      </c>
    </row>
    <row r="15" customFormat="false" ht="12.8" hidden="false" customHeight="false" outlineLevel="0" collapsed="false">
      <c r="A15" s="5"/>
      <c r="B15" s="0" t="n">
        <v>22</v>
      </c>
      <c r="C15" s="3" t="n">
        <v>0.0694444444444444</v>
      </c>
      <c r="D15" s="3" t="n">
        <v>0.0833333333333333</v>
      </c>
      <c r="E15" s="6"/>
    </row>
    <row r="16" customFormat="false" ht="12.8" hidden="false" customHeight="false" outlineLevel="0" collapsed="false">
      <c r="A16" s="5"/>
      <c r="B16" s="0" t="n">
        <v>23</v>
      </c>
      <c r="C16" s="3" t="n">
        <v>0.0833333333333333</v>
      </c>
      <c r="D16" s="3" t="n">
        <v>0.0208333333333333</v>
      </c>
      <c r="E16" s="6"/>
    </row>
    <row r="17" customFormat="false" ht="12.8" hidden="false" customHeight="false" outlineLevel="0" collapsed="false">
      <c r="A17" s="5"/>
      <c r="B17" s="0" t="n">
        <v>24</v>
      </c>
      <c r="C17" s="3" t="n">
        <v>0.0208333333333333</v>
      </c>
      <c r="D17" s="3"/>
      <c r="G17" s="0" t="s">
        <v>27</v>
      </c>
    </row>
    <row r="18" customFormat="false" ht="12.8" hidden="false" customHeight="false" outlineLevel="0" collapsed="false">
      <c r="A18" s="5"/>
      <c r="B18" s="0" t="n">
        <v>25</v>
      </c>
      <c r="C18" s="3" t="n">
        <v>0.0416666666666667</v>
      </c>
      <c r="D18" s="3"/>
      <c r="G18" s="0" t="s">
        <v>28</v>
      </c>
    </row>
    <row r="19" customFormat="false" ht="12.8" hidden="false" customHeight="false" outlineLevel="0" collapsed="false">
      <c r="A19" s="5" t="n">
        <v>5</v>
      </c>
      <c r="B19" s="0" t="n">
        <v>28</v>
      </c>
      <c r="C19" s="3" t="n">
        <v>0.03125</v>
      </c>
      <c r="D19" s="3" t="n">
        <v>0.0208333333333333</v>
      </c>
    </row>
    <row r="20" customFormat="false" ht="12.8" hidden="false" customHeight="false" outlineLevel="0" collapsed="false">
      <c r="A20" s="5"/>
      <c r="B20" s="0" t="n">
        <v>29</v>
      </c>
      <c r="C20" s="3" t="n">
        <v>0.0416666666666667</v>
      </c>
      <c r="D20" s="3" t="n">
        <v>0.0625</v>
      </c>
    </row>
    <row r="21" customFormat="false" ht="12.8" hidden="false" customHeight="false" outlineLevel="0" collapsed="false">
      <c r="A21" s="5"/>
      <c r="B21" s="0" t="n">
        <v>30</v>
      </c>
      <c r="C21" s="3"/>
      <c r="D21" s="3"/>
    </row>
    <row r="22" customFormat="false" ht="12.8" hidden="false" customHeight="false" outlineLevel="0" collapsed="false">
      <c r="A22" s="5"/>
      <c r="B22" s="0" t="n">
        <v>31</v>
      </c>
      <c r="C22" s="3"/>
      <c r="D22" s="3"/>
    </row>
    <row r="23" customFormat="false" ht="12.8" hidden="false" customHeight="false" outlineLevel="0" collapsed="false">
      <c r="B23" s="2" t="s">
        <v>7</v>
      </c>
      <c r="C23" s="7" t="n">
        <f aca="false">SUM(C4:C22)</f>
        <v>1.59375</v>
      </c>
      <c r="D23" s="7" t="n">
        <f aca="false">SUM(D4:D22)</f>
        <v>0.388888888888889</v>
      </c>
    </row>
    <row r="24" customFormat="false" ht="23.85" hidden="false" customHeight="false" outlineLevel="0" collapsed="false">
      <c r="B24" s="8" t="s">
        <v>29</v>
      </c>
      <c r="C24" s="7" t="n">
        <f aca="false">C23</f>
        <v>1.59375</v>
      </c>
      <c r="D24" s="7" t="n">
        <f aca="false">D23</f>
        <v>0.388888888888889</v>
      </c>
    </row>
    <row r="25" customFormat="false" ht="23.85" hidden="false" customHeight="false" outlineLevel="0" collapsed="false">
      <c r="B25" s="8" t="s">
        <v>30</v>
      </c>
      <c r="C25" s="7" t="n">
        <f aca="false">C26</f>
        <v>0.760416666666667</v>
      </c>
      <c r="D25" s="7" t="n">
        <f aca="false">D23-D27</f>
        <v>-0.0277777777777778</v>
      </c>
    </row>
    <row r="26" customFormat="false" ht="23.85" hidden="false" customHeight="false" outlineLevel="0" collapsed="false">
      <c r="B26" s="8" t="s">
        <v>31</v>
      </c>
      <c r="C26" s="7" t="n">
        <f aca="false">C23-C27</f>
        <v>0.760416666666667</v>
      </c>
      <c r="D26" s="7"/>
    </row>
    <row r="27" customFormat="false" ht="12.8" hidden="false" customHeight="false" outlineLevel="0" collapsed="false">
      <c r="B27" s="2" t="s">
        <v>32</v>
      </c>
      <c r="C27" s="7" t="n">
        <v>0.833333333333333</v>
      </c>
      <c r="D27" s="7" t="n">
        <v>0.416666666666667</v>
      </c>
    </row>
  </sheetData>
  <mergeCells count="5">
    <mergeCell ref="A4:A6"/>
    <mergeCell ref="A7:A10"/>
    <mergeCell ref="A11:A13"/>
    <mergeCell ref="A14:A18"/>
    <mergeCell ref="A19:A22"/>
  </mergeCells>
  <conditionalFormatting sqref="C2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July!$C$27</formula>
    </cfRule>
  </conditionalFormatting>
  <conditionalFormatting sqref="D25">
    <cfRule type="cellIs" priority="4" operator="greaterThan" aboveAverage="0" equalAverage="0" bottom="0" percent="0" rank="0" text="" dxfId="0">
      <formula>0</formula>
    </cfRule>
    <cfRule type="cellIs" priority="5" operator="lessThanOrEqual" aboveAverage="0" equalAverage="0" bottom="0" percent="0" rank="0" text="" dxfId="1">
      <formula>0</formula>
    </cfRule>
  </conditionalFormatting>
  <conditionalFormatting sqref="C25:C26">
    <cfRule type="cellIs" priority="6" operator="greaterThan" aboveAverage="0" equalAverage="0" bottom="0" percent="0" rank="0" text="" dxfId="0">
      <formula>0</formula>
    </cfRule>
    <cfRule type="cellIs" priority="7" operator="lessThanOr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3:E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3" activeCellId="0" sqref="F2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4.16"/>
  </cols>
  <sheetData>
    <row r="13" customFormat="false" ht="12.8" hidden="false" customHeight="false" outlineLevel="0" collapsed="false">
      <c r="E13" s="0" t="s">
        <v>33</v>
      </c>
    </row>
    <row r="15" customFormat="false" ht="12.8" hidden="false" customHeight="false" outlineLevel="0" collapsed="false">
      <c r="E15" s="0" t="s">
        <v>34</v>
      </c>
    </row>
    <row r="16" customFormat="false" ht="12.8" hidden="false" customHeight="false" outlineLevel="0" collapsed="false">
      <c r="E16" s="0" t="s">
        <v>35</v>
      </c>
    </row>
    <row r="23" customFormat="false" ht="12.8" hidden="false" customHeight="false" outlineLevel="0" collapsed="false">
      <c r="B23" s="2" t="s">
        <v>7</v>
      </c>
      <c r="C23" s="7" t="n">
        <v>0.625</v>
      </c>
      <c r="D23" s="7" t="n">
        <v>0.229166666666667</v>
      </c>
    </row>
    <row r="24" customFormat="false" ht="23.85" hidden="false" customHeight="false" outlineLevel="0" collapsed="false">
      <c r="B24" s="8" t="s">
        <v>29</v>
      </c>
      <c r="C24" s="7" t="n">
        <f aca="false">C23+July!C24</f>
        <v>2.21875</v>
      </c>
      <c r="D24" s="7" t="n">
        <f aca="false">D23+July!D24</f>
        <v>0.618055555555556</v>
      </c>
    </row>
    <row r="25" customFormat="false" ht="23.85" hidden="false" customHeight="false" outlineLevel="0" collapsed="false">
      <c r="B25" s="8" t="s">
        <v>30</v>
      </c>
      <c r="C25" s="7" t="n">
        <f aca="false">July!C25+C26</f>
        <v>0.552083333333333</v>
      </c>
      <c r="D25" s="7" t="n">
        <f aca="false">D24-D27</f>
        <v>0.201388888888889</v>
      </c>
    </row>
    <row r="26" customFormat="false" ht="23.85" hidden="false" customHeight="false" outlineLevel="0" collapsed="false">
      <c r="B26" s="8" t="s">
        <v>31</v>
      </c>
      <c r="C26" s="7" t="n">
        <f aca="false">C23-C27</f>
        <v>-0.208333333333333</v>
      </c>
      <c r="D26" s="7"/>
    </row>
    <row r="27" customFormat="false" ht="12.8" hidden="false" customHeight="false" outlineLevel="0" collapsed="false">
      <c r="B27" s="2" t="s">
        <v>32</v>
      </c>
      <c r="C27" s="7" t="n">
        <v>0.833333333333333</v>
      </c>
      <c r="D27" s="7" t="n">
        <v>0.416666666666667</v>
      </c>
    </row>
  </sheetData>
  <conditionalFormatting sqref="C25:C26 D25">
    <cfRule type="cellIs" priority="2" operator="greaterThan" aboveAverage="0" equalAverage="0" bottom="0" percent="0" rank="0" text="" dxfId="0">
      <formula>0</formula>
    </cfRule>
    <cfRule type="cellIs" priority="3" operator="lessThanOr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40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J15" activeCellId="0" sqref="J1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0" min="10" style="9" width="16.67"/>
    <col collapsed="false" customWidth="true" hidden="false" outlineLevel="0" max="11" min="11" style="0" width="16.67"/>
    <col collapsed="false" customWidth="true" hidden="false" outlineLevel="0" max="15" min="15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F2" s="1" t="s">
        <v>36</v>
      </c>
      <c r="G2" s="1"/>
      <c r="H2" s="1"/>
      <c r="I2" s="1"/>
      <c r="J2" s="1"/>
      <c r="K2" s="1" t="s">
        <v>37</v>
      </c>
      <c r="L2" s="1"/>
      <c r="M2" s="1"/>
      <c r="N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SUMIF(F1:F197,B3,I1:I197 )</f>
        <v>0.0708333333333333</v>
      </c>
      <c r="D3" s="3" t="n">
        <f aca="false">SUMIF(F1:F198,B3,M1:M198 )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" t="s">
        <v>38</v>
      </c>
      <c r="L3" s="1" t="s">
        <v>39</v>
      </c>
      <c r="M3" s="1" t="s">
        <v>40</v>
      </c>
      <c r="N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SUMIF(F2:F198,B4,I2:I198 )</f>
        <v>0.0243055555555556</v>
      </c>
      <c r="D4" s="3" t="n">
        <f aca="false">SUMIF(F2:F199,B4,M2:M199 )</f>
        <v>0.0159722222222222</v>
      </c>
    </row>
    <row r="5" customFormat="false" ht="35.05" hidden="false" customHeight="false" outlineLevel="0" collapsed="false">
      <c r="A5" s="5"/>
      <c r="B5" s="0" t="n">
        <v>3</v>
      </c>
      <c r="C5" s="3" t="n">
        <f aca="false">SUMIF(F3:F200,B5,I3:I200 )</f>
        <v>0</v>
      </c>
      <c r="D5" s="3" t="n">
        <f aca="false">SUMIF(F3:F200,B5,M3:M200 )</f>
        <v>0</v>
      </c>
      <c r="F5" s="0" t="n">
        <v>1</v>
      </c>
      <c r="G5" s="3" t="n">
        <v>0.451388888888889</v>
      </c>
      <c r="H5" s="3" t="n">
        <v>0.486111111111111</v>
      </c>
      <c r="I5" s="3" t="n">
        <f aca="false">IF(ISNUMBER(H5), H5-G5, 0)</f>
        <v>0.0347222222222222</v>
      </c>
      <c r="J5" s="9" t="s">
        <v>42</v>
      </c>
    </row>
    <row r="6" customFormat="false" ht="35.05" hidden="false" customHeight="false" outlineLevel="0" collapsed="false">
      <c r="A6" s="5"/>
      <c r="B6" s="0" t="n">
        <v>4</v>
      </c>
      <c r="C6" s="3" t="n">
        <f aca="false">SUMIF(F4:F201,B6,I4:I201 )</f>
        <v>0.00694444444444444</v>
      </c>
      <c r="D6" s="3" t="n">
        <f aca="false">SUMIF(F4:F201,B6,M4:M201 )</f>
        <v>0</v>
      </c>
      <c r="F6" s="0" t="n">
        <v>1</v>
      </c>
      <c r="G6" s="3" t="n">
        <v>0.809027777777778</v>
      </c>
      <c r="H6" s="3" t="n">
        <v>0.845138888888889</v>
      </c>
      <c r="I6" s="3" t="n">
        <f aca="false">IF(ISNUMBER(H6), H6-G6, 0)</f>
        <v>0.0361111111111111</v>
      </c>
      <c r="J6" s="9" t="s">
        <v>43</v>
      </c>
    </row>
    <row r="7" customFormat="false" ht="35.05" hidden="false" customHeight="false" outlineLevel="0" collapsed="false">
      <c r="A7" s="5"/>
      <c r="B7" s="0" t="n">
        <v>5</v>
      </c>
      <c r="C7" s="3" t="n">
        <f aca="false">SUMIF(F5:F202,B7,I5:I202 )</f>
        <v>0</v>
      </c>
      <c r="D7" s="3" t="n">
        <f aca="false">SUMIF(F5:F202,B7,M5:M202 )</f>
        <v>0</v>
      </c>
      <c r="F7" s="0" t="n">
        <v>2</v>
      </c>
      <c r="G7" s="3" t="n">
        <v>0.384027777777778</v>
      </c>
      <c r="H7" s="3" t="n">
        <v>0.408333333333333</v>
      </c>
      <c r="I7" s="3" t="n">
        <f aca="false">IF(ISNUMBER(H7), H7-G7, 0)</f>
        <v>0.0243055555555556</v>
      </c>
      <c r="J7" s="9" t="s">
        <v>44</v>
      </c>
      <c r="K7" s="3" t="n">
        <v>0.368055555555555</v>
      </c>
      <c r="L7" s="3" t="n">
        <v>0.384027777777778</v>
      </c>
      <c r="M7" s="3" t="n">
        <f aca="false">IF(ISNUMBER(L7), L7-K7, 0)</f>
        <v>0.0159722222222222</v>
      </c>
      <c r="N7" s="9" t="s">
        <v>45</v>
      </c>
    </row>
    <row r="8" customFormat="false" ht="35.05" hidden="false" customHeight="false" outlineLevel="0" collapsed="false">
      <c r="A8" s="5"/>
      <c r="B8" s="0" t="n">
        <v>6</v>
      </c>
      <c r="C8" s="3" t="n">
        <f aca="false">SUMIF(F6:F203,B8,I6:I203 )</f>
        <v>0</v>
      </c>
      <c r="D8" s="3" t="n">
        <f aca="false">SUMIF(F6:F203,B8,M6:M203 )</f>
        <v>0</v>
      </c>
      <c r="F8" s="0" t="n">
        <v>4</v>
      </c>
      <c r="G8" s="3" t="n">
        <v>0.590277777777778</v>
      </c>
      <c r="H8" s="3" t="n">
        <v>0.597222222222222</v>
      </c>
      <c r="I8" s="3" t="n">
        <f aca="false">IF(ISNUMBER(H8), H8-G8, 0)</f>
        <v>0.00694444444444444</v>
      </c>
      <c r="J8" s="9" t="s">
        <v>46</v>
      </c>
    </row>
    <row r="9" customFormat="false" ht="35.05" hidden="false" customHeight="false" outlineLevel="0" collapsed="false">
      <c r="A9" s="5"/>
      <c r="B9" s="0" t="n">
        <v>7</v>
      </c>
      <c r="C9" s="3" t="n">
        <f aca="false">SUMIF(F7:F203,B9,I7:I203 )</f>
        <v>0.0486111111111111</v>
      </c>
      <c r="D9" s="3" t="n">
        <f aca="false">SUMIF(F7:F204,B9,M7:M204 )</f>
        <v>0</v>
      </c>
      <c r="F9" s="0" t="n">
        <v>7</v>
      </c>
      <c r="G9" s="3" t="n">
        <v>0.429166666666667</v>
      </c>
      <c r="H9" s="3" t="n">
        <v>0.477777777777778</v>
      </c>
      <c r="I9" s="3" t="n">
        <f aca="false">IF(ISNUMBER(H9), H9-G9, 0)</f>
        <v>0.0486111111111111</v>
      </c>
      <c r="J9" s="9" t="s">
        <v>47</v>
      </c>
    </row>
    <row r="10" customFormat="false" ht="23.85" hidden="false" customHeight="false" outlineLevel="0" collapsed="false">
      <c r="A10" s="5"/>
      <c r="B10" s="0" t="n">
        <v>8</v>
      </c>
      <c r="C10" s="3" t="n">
        <f aca="false">SUMIF(F7:F204,B10,I7:I204 )</f>
        <v>0</v>
      </c>
      <c r="D10" s="3" t="n">
        <f aca="false">SUMIF(F8:F205,B10,M8:M205 )</f>
        <v>0</v>
      </c>
      <c r="F10" s="0" t="n">
        <v>9</v>
      </c>
      <c r="G10" s="3" t="n">
        <v>0.465277777777778</v>
      </c>
      <c r="H10" s="3" t="n">
        <v>0.479166666666667</v>
      </c>
      <c r="I10" s="3" t="n">
        <f aca="false">IF(ISNUMBER(H10), H10-G10, 0)</f>
        <v>0.0138888888888889</v>
      </c>
      <c r="J10" s="9" t="s">
        <v>48</v>
      </c>
      <c r="K10" s="3" t="n">
        <v>0.489583333333333</v>
      </c>
      <c r="L10" s="3" t="n">
        <v>0.520833333333333</v>
      </c>
      <c r="M10" s="3" t="n">
        <f aca="false">IF(ISNUMBER(L10), L10-K10, 0)</f>
        <v>0.03125</v>
      </c>
      <c r="N10" s="9" t="s">
        <v>49</v>
      </c>
    </row>
    <row r="11" customFormat="false" ht="23.85" hidden="false" customHeight="false" outlineLevel="0" collapsed="false">
      <c r="A11" s="5" t="n">
        <v>2</v>
      </c>
      <c r="B11" s="0" t="n">
        <v>9</v>
      </c>
      <c r="C11" s="3" t="n">
        <f aca="false">SUMIF(F8:F205,B11,I8:I205 )</f>
        <v>0.0243055555555556</v>
      </c>
      <c r="D11" s="3" t="n">
        <f aca="false">SUMIF(F9:F206,B11,M9:M206 )</f>
        <v>0.09375</v>
      </c>
      <c r="F11" s="0" t="n">
        <v>9</v>
      </c>
      <c r="G11" s="3" t="n">
        <v>0.479166666666667</v>
      </c>
      <c r="H11" s="3" t="n">
        <v>0.489583333333333</v>
      </c>
      <c r="I11" s="3" t="n">
        <f aca="false">IF(ISNUMBER(H11), H11-G11, 0)</f>
        <v>0.0104166666666667</v>
      </c>
      <c r="J11" s="9" t="s">
        <v>50</v>
      </c>
      <c r="K11" s="3" t="n">
        <v>0.645833333333333</v>
      </c>
      <c r="L11" s="3" t="n">
        <v>0.708333333333333</v>
      </c>
      <c r="M11" s="3" t="n">
        <f aca="false">IF(ISNUMBER(L11), L11-K11, 0)</f>
        <v>0.0625</v>
      </c>
      <c r="N11" s="9" t="s">
        <v>49</v>
      </c>
    </row>
    <row r="12" customFormat="false" ht="12.8" hidden="false" customHeight="false" outlineLevel="0" collapsed="false">
      <c r="A12" s="5"/>
      <c r="B12" s="0" t="n">
        <v>10</v>
      </c>
      <c r="C12" s="3" t="n">
        <f aca="false">SUMIF(F10:F206,B12,I10:I206 )</f>
        <v>0.0423611111111111</v>
      </c>
      <c r="D12" s="3" t="n">
        <f aca="false">SUMIF(F10:F207,B12,M10:M207 )</f>
        <v>0</v>
      </c>
      <c r="F12" s="0" t="n">
        <v>10</v>
      </c>
      <c r="G12" s="3" t="n">
        <v>0.4375</v>
      </c>
      <c r="H12" s="3" t="n">
        <v>0.479166666666667</v>
      </c>
      <c r="I12" s="3" t="n">
        <f aca="false">IF(ISNUMBER(H12), H12-G12, 0)</f>
        <v>0.0416666666666667</v>
      </c>
      <c r="J12" s="9" t="s">
        <v>51</v>
      </c>
    </row>
    <row r="13" customFormat="false" ht="12.8" hidden="false" customHeight="false" outlineLevel="0" collapsed="false">
      <c r="A13" s="5"/>
      <c r="B13" s="0" t="n">
        <v>11</v>
      </c>
      <c r="C13" s="3" t="n">
        <f aca="false">SUMIF(F11:F207,B13,I11:I207 )</f>
        <v>0</v>
      </c>
      <c r="D13" s="3" t="n">
        <f aca="false">SUMIF(F11:F208,B13,M11:M208 )</f>
        <v>0</v>
      </c>
      <c r="F13" s="0" t="n">
        <v>10</v>
      </c>
      <c r="G13" s="3" t="n">
        <v>0.479166666666667</v>
      </c>
      <c r="H13" s="3" t="n">
        <v>0.479861111111111</v>
      </c>
      <c r="I13" s="3" t="n">
        <f aca="false">IF(ISNUMBER(H13), H13-G13, 0)</f>
        <v>0.000694444444444444</v>
      </c>
      <c r="J13" s="9" t="s">
        <v>52</v>
      </c>
    </row>
    <row r="14" customFormat="false" ht="12.8" hidden="false" customHeight="false" outlineLevel="0" collapsed="false">
      <c r="A14" s="5"/>
      <c r="B14" s="0" t="n">
        <v>12</v>
      </c>
      <c r="C14" s="3" t="n">
        <f aca="false">SUMIF(F12:F208,B14,I12:I208 )</f>
        <v>0</v>
      </c>
      <c r="D14" s="3" t="n">
        <f aca="false">SUMIF(F12:F209,B14,M12:M209 )</f>
        <v>0</v>
      </c>
      <c r="F14" s="0" t="n">
        <v>16</v>
      </c>
      <c r="G14" s="3" t="n">
        <v>0.454861111111111</v>
      </c>
      <c r="H14" s="3" t="n">
        <v>0.465277777777778</v>
      </c>
      <c r="I14" s="3" t="n">
        <f aca="false">IF(ISNUMBER(H14), H14-G14, 0)</f>
        <v>0.0104166666666667</v>
      </c>
      <c r="J14" s="11" t="s">
        <v>53</v>
      </c>
    </row>
    <row r="15" customFormat="false" ht="12.8" hidden="false" customHeight="false" outlineLevel="0" collapsed="false">
      <c r="A15" s="5"/>
      <c r="B15" s="0" t="n">
        <v>13</v>
      </c>
      <c r="C15" s="3" t="n">
        <f aca="false">SUMIF(F13:F209,B15,I13:I209 )</f>
        <v>0</v>
      </c>
      <c r="D15" s="3" t="n">
        <f aca="false">SUMIF(F13:F210,B15,M13:M210 )</f>
        <v>0</v>
      </c>
      <c r="F15" s="0" t="n">
        <v>16</v>
      </c>
      <c r="G15" s="3" t="n">
        <v>0.572916666666667</v>
      </c>
      <c r="H15" s="3" t="n">
        <v>0.611111111111111</v>
      </c>
      <c r="I15" s="3" t="n">
        <f aca="false">IF(ISNUMBER(H15), H15-G15, 0)</f>
        <v>0.0381944444444444</v>
      </c>
      <c r="J15" s="9" t="s">
        <v>54</v>
      </c>
    </row>
    <row r="16" customFormat="false" ht="12.8" hidden="false" customHeight="false" outlineLevel="0" collapsed="false">
      <c r="A16" s="5"/>
      <c r="B16" s="0" t="n">
        <v>14</v>
      </c>
      <c r="C16" s="3" t="n">
        <f aca="false">SUMIF(F14:F210,B16,I14:I210 )</f>
        <v>0</v>
      </c>
      <c r="D16" s="3" t="n">
        <f aca="false">SUMIF(F14:F211,B16,M14:M211 )</f>
        <v>0</v>
      </c>
      <c r="F16" s="0" t="n">
        <v>16</v>
      </c>
      <c r="G16" s="3" t="n">
        <v>0.666666666666667</v>
      </c>
      <c r="H16" s="3" t="n">
        <v>0.735416666666667</v>
      </c>
      <c r="I16" s="3" t="n">
        <f aca="false">IF(ISNUMBER(H16), H16-G16, 0)</f>
        <v>0.06875</v>
      </c>
      <c r="J16" s="9" t="s">
        <v>54</v>
      </c>
    </row>
    <row r="17" customFormat="false" ht="12.8" hidden="false" customHeight="false" outlineLevel="0" collapsed="false">
      <c r="A17" s="5"/>
      <c r="B17" s="0" t="n">
        <v>15</v>
      </c>
      <c r="C17" s="3" t="n">
        <f aca="false">SUMIF(F15:F211,B17,I15:I211 )</f>
        <v>0</v>
      </c>
      <c r="D17" s="3" t="n">
        <f aca="false">SUMIF(F15:F212,B17,M15:M212 )</f>
        <v>0</v>
      </c>
      <c r="F17" s="0" t="n">
        <v>17</v>
      </c>
      <c r="G17" s="3" t="n">
        <v>0.479166666666667</v>
      </c>
      <c r="H17" s="3" t="n">
        <v>0.610416666666667</v>
      </c>
      <c r="I17" s="3" t="n">
        <f aca="false">IF(ISNUMBER(H17), H17-G17, 0)</f>
        <v>0.13125</v>
      </c>
      <c r="J17" s="9" t="s">
        <v>55</v>
      </c>
    </row>
    <row r="18" customFormat="false" ht="12.8" hidden="false" customHeight="false" outlineLevel="0" collapsed="false">
      <c r="A18" s="5" t="n">
        <v>3</v>
      </c>
      <c r="B18" s="0" t="n">
        <v>16</v>
      </c>
      <c r="C18" s="3" t="n">
        <f aca="false">SUMIF(F16:F212,B18,I16:I212 )</f>
        <v>0.06875</v>
      </c>
      <c r="D18" s="3" t="n">
        <f aca="false">SUMIF(F16:F213,B18,M16:M213 )</f>
        <v>0</v>
      </c>
      <c r="F18" s="0" t="n">
        <v>18</v>
      </c>
      <c r="G18" s="3" t="n">
        <v>0.454861111111111</v>
      </c>
      <c r="H18" s="3" t="n">
        <v>0.470833333333333</v>
      </c>
      <c r="I18" s="3" t="n">
        <f aca="false">IF(ISNUMBER(H18), H18-G18, 0)</f>
        <v>0.0159722222222222</v>
      </c>
      <c r="J18" s="9" t="s">
        <v>54</v>
      </c>
    </row>
    <row r="19" customFormat="false" ht="23.85" hidden="false" customHeight="false" outlineLevel="0" collapsed="false">
      <c r="A19" s="5"/>
      <c r="B19" s="0" t="n">
        <v>17</v>
      </c>
      <c r="C19" s="3" t="n">
        <f aca="false">SUMIF(F17:F213,B19,I17:I213 )</f>
        <v>0.13125</v>
      </c>
      <c r="D19" s="3" t="n">
        <f aca="false">SUMIF(F17:F214,B19,M17:M214 )</f>
        <v>0</v>
      </c>
      <c r="F19" s="0" t="n">
        <v>18</v>
      </c>
      <c r="G19" s="3" t="n">
        <v>0.471527777777778</v>
      </c>
      <c r="H19" s="3" t="n">
        <v>0.527777777777778</v>
      </c>
      <c r="I19" s="3" t="n">
        <f aca="false">IF(ISNUMBER(H19), H19-G19, 0)</f>
        <v>0.05625</v>
      </c>
      <c r="J19" s="9" t="s">
        <v>56</v>
      </c>
    </row>
    <row r="20" customFormat="false" ht="23.85" hidden="false" customHeight="false" outlineLevel="0" collapsed="false">
      <c r="A20" s="5"/>
      <c r="B20" s="0" t="n">
        <v>18</v>
      </c>
      <c r="C20" s="3" t="n">
        <f aca="false">SUMIF(F18:F214,B20,I18:I214 )</f>
        <v>0.1</v>
      </c>
      <c r="D20" s="3" t="n">
        <f aca="false">SUMIF(F18:F215,B20,M18:M215 )</f>
        <v>0</v>
      </c>
      <c r="F20" s="0" t="n">
        <v>18</v>
      </c>
      <c r="G20" s="3" t="n">
        <v>0.597222222222222</v>
      </c>
      <c r="H20" s="3" t="n">
        <v>0.614583333333333</v>
      </c>
      <c r="I20" s="3" t="n">
        <f aca="false">IF(ISNUMBER(H20), H20-G20, 0)</f>
        <v>0.0173611111111111</v>
      </c>
      <c r="J20" s="9" t="s">
        <v>56</v>
      </c>
    </row>
    <row r="21" customFormat="false" ht="57.45" hidden="false" customHeight="false" outlineLevel="0" collapsed="false">
      <c r="A21" s="5"/>
      <c r="B21" s="0" t="n">
        <v>19</v>
      </c>
      <c r="C21" s="3" t="n">
        <f aca="false">SUMIF(F19:F215,B21,I19:I215 )</f>
        <v>0</v>
      </c>
      <c r="D21" s="3" t="n">
        <f aca="false">SUMIF(F19:F216,B21,M19:M216 )</f>
        <v>0</v>
      </c>
      <c r="F21" s="0" t="n">
        <v>18</v>
      </c>
      <c r="G21" s="3" t="n">
        <v>0.614583333333333</v>
      </c>
      <c r="H21" s="3" t="n">
        <v>0.625</v>
      </c>
      <c r="I21" s="3" t="n">
        <f aca="false">IF(ISNUMBER(H21), H21-G21, 0)</f>
        <v>0.0104166666666667</v>
      </c>
      <c r="J21" s="9" t="s">
        <v>57</v>
      </c>
      <c r="K21" s="3"/>
      <c r="L21" s="3"/>
      <c r="M21" s="3"/>
      <c r="N21" s="9"/>
    </row>
    <row r="22" customFormat="false" ht="12.8" hidden="false" customHeight="false" outlineLevel="0" collapsed="false">
      <c r="A22" s="5"/>
      <c r="B22" s="0" t="n">
        <v>20</v>
      </c>
      <c r="C22" s="3" t="n">
        <f aca="false">SUMIF(F20:F216,B22,I20:I216 )</f>
        <v>0</v>
      </c>
      <c r="D22" s="3" t="n">
        <f aca="false">SUMIF(F20:F217,B22,M20:M217 )</f>
        <v>0</v>
      </c>
      <c r="F22" s="0" t="n">
        <v>23</v>
      </c>
      <c r="G22" s="3" t="n">
        <v>0.423611111111111</v>
      </c>
      <c r="H22" s="3" t="n">
        <v>0.455555555555556</v>
      </c>
      <c r="I22" s="3" t="n">
        <f aca="false">IF(ISNUMBER(H22), H22-G22, 0)</f>
        <v>0.0319444444444444</v>
      </c>
      <c r="J22" s="9" t="s">
        <v>54</v>
      </c>
      <c r="K22" s="3"/>
      <c r="L22" s="3"/>
      <c r="M22" s="3"/>
      <c r="N22" s="9"/>
    </row>
    <row r="23" customFormat="false" ht="12.8" hidden="false" customHeight="false" outlineLevel="0" collapsed="false">
      <c r="A23" s="5"/>
      <c r="B23" s="0" t="n">
        <v>22</v>
      </c>
      <c r="C23" s="3" t="n">
        <f aca="false">SUMIF(F21:F217,B23,I21:I217 )</f>
        <v>0</v>
      </c>
      <c r="D23" s="3" t="n">
        <f aca="false">SUMIF(F21:F218,B23,M21:M218 )</f>
        <v>0</v>
      </c>
      <c r="F23" s="0" t="n">
        <v>23</v>
      </c>
      <c r="G23" s="3" t="n">
        <v>0.458333333333333</v>
      </c>
      <c r="H23" s="3" t="n">
        <v>0.5</v>
      </c>
      <c r="I23" s="3" t="n">
        <f aca="false">IF(ISNUMBER(H23), H23-G23, 0)</f>
        <v>0.0416666666666667</v>
      </c>
      <c r="J23" s="9" t="s">
        <v>58</v>
      </c>
      <c r="K23" s="6"/>
      <c r="N23" s="9"/>
    </row>
    <row r="24" customFormat="false" ht="23.85" hidden="false" customHeight="false" outlineLevel="0" collapsed="false">
      <c r="A24" s="5" t="n">
        <v>4</v>
      </c>
      <c r="B24" s="0" t="n">
        <v>23</v>
      </c>
      <c r="C24" s="3" t="n">
        <f aca="false">SUMIF(F22:F218,B24,I22:I218 )</f>
        <v>0.199305555555556</v>
      </c>
      <c r="D24" s="3" t="n">
        <f aca="false">SUMIF(F22:F219,B24,M22:M219 )</f>
        <v>0</v>
      </c>
      <c r="F24" s="0" t="n">
        <v>23</v>
      </c>
      <c r="G24" s="3" t="n">
        <v>0.553472222222222</v>
      </c>
      <c r="H24" s="3" t="n">
        <v>0.638888888888889</v>
      </c>
      <c r="I24" s="3" t="n">
        <f aca="false">IF(ISNUMBER(H24), H24-G24, 0)</f>
        <v>0.0854166666666667</v>
      </c>
      <c r="J24" s="9" t="s">
        <v>59</v>
      </c>
      <c r="K24" s="3"/>
      <c r="L24" s="3"/>
      <c r="M24" s="3"/>
      <c r="N24" s="9"/>
    </row>
    <row r="25" customFormat="false" ht="23.85" hidden="false" customHeight="false" outlineLevel="0" collapsed="false">
      <c r="A25" s="5"/>
      <c r="B25" s="0" t="n">
        <v>24</v>
      </c>
      <c r="C25" s="3" t="n">
        <f aca="false">SUMIF(F23:F219,B25,I23:I219 )</f>
        <v>0.0875</v>
      </c>
      <c r="D25" s="3" t="n">
        <f aca="false">SUMIF(F23:F220,B25,M23:M220 )</f>
        <v>0</v>
      </c>
      <c r="F25" s="0" t="n">
        <v>23</v>
      </c>
      <c r="G25" s="3" t="n">
        <v>0.642361111111111</v>
      </c>
      <c r="H25" s="3" t="n">
        <v>0.682638888888889</v>
      </c>
      <c r="I25" s="3" t="n">
        <f aca="false">IF(ISNUMBER(H25), H25-G25, 0)</f>
        <v>0.0402777777777778</v>
      </c>
      <c r="J25" s="9" t="s">
        <v>60</v>
      </c>
      <c r="K25" s="3"/>
      <c r="L25" s="3"/>
    </row>
    <row r="26" customFormat="false" ht="12.8" hidden="false" customHeight="false" outlineLevel="0" collapsed="false">
      <c r="A26" s="5"/>
      <c r="B26" s="0" t="n">
        <v>25</v>
      </c>
      <c r="C26" s="3" t="n">
        <f aca="false">SUMIF(F24:F220,B26,I24:I220 )</f>
        <v>0.05</v>
      </c>
      <c r="D26" s="3" t="n">
        <f aca="false">SUMIF(F24:F221,B26,M24:M221 )</f>
        <v>0</v>
      </c>
      <c r="F26" s="0" t="n">
        <v>24</v>
      </c>
      <c r="G26" s="3" t="n">
        <v>0.486111111111111</v>
      </c>
      <c r="H26" s="3" t="n">
        <v>0.53125</v>
      </c>
      <c r="I26" s="3" t="n">
        <f aca="false">IF(ISNUMBER(H26), H26-G26, 0)</f>
        <v>0.0451388888888889</v>
      </c>
      <c r="J26" s="9" t="s">
        <v>58</v>
      </c>
      <c r="K26" s="3"/>
      <c r="L26" s="3"/>
    </row>
    <row r="27" customFormat="false" ht="23.85" hidden="false" customHeight="false" outlineLevel="0" collapsed="false">
      <c r="A27" s="5"/>
      <c r="B27" s="0" t="n">
        <v>26</v>
      </c>
      <c r="C27" s="3" t="n">
        <f aca="false">SUMIF(F25:F221,B27,I25:I221 )</f>
        <v>0</v>
      </c>
      <c r="D27" s="3" t="n">
        <f aca="false">SUMIF(F25:F222,B27,M25:M222 )</f>
        <v>0</v>
      </c>
      <c r="F27" s="0" t="n">
        <v>24</v>
      </c>
      <c r="G27" s="3" t="n">
        <v>0.559722222222222</v>
      </c>
      <c r="H27" s="3" t="n">
        <v>0.586111111111111</v>
      </c>
      <c r="I27" s="3" t="n">
        <f aca="false">IF(ISNUMBER(H27), H27-G27, 0)</f>
        <v>0.0263888888888889</v>
      </c>
      <c r="J27" s="9" t="s">
        <v>61</v>
      </c>
      <c r="K27" s="3"/>
      <c r="L27" s="3"/>
      <c r="M27" s="3"/>
      <c r="N27" s="9"/>
    </row>
    <row r="28" customFormat="false" ht="23.85" hidden="false" customHeight="false" outlineLevel="0" collapsed="false">
      <c r="A28" s="5"/>
      <c r="B28" s="0" t="n">
        <v>27</v>
      </c>
      <c r="C28" s="3" t="n">
        <f aca="false">SUMIF(F26:F222,B28,I26:I222 )</f>
        <v>0</v>
      </c>
      <c r="D28" s="3" t="n">
        <f aca="false">SUMIF(F26:F223,B28,M26:M223 )</f>
        <v>0</v>
      </c>
      <c r="F28" s="0" t="n">
        <v>24</v>
      </c>
      <c r="G28" s="3" t="n">
        <v>0.586111111111111</v>
      </c>
      <c r="H28" s="3" t="n">
        <v>0.602083333333333</v>
      </c>
      <c r="I28" s="3" t="n">
        <f aca="false">IF(ISNUMBER(H28), H28-G28, 0)</f>
        <v>0.0159722222222222</v>
      </c>
      <c r="J28" s="9" t="s">
        <v>62</v>
      </c>
      <c r="K28" s="3"/>
      <c r="L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SUMIF(F27:F223,B29,I27:I223 )</f>
        <v>0</v>
      </c>
      <c r="D29" s="3" t="n">
        <f aca="false">SUMIF(F27:F224,B29,M27:M224 )</f>
        <v>0</v>
      </c>
      <c r="F29" s="0" t="n">
        <v>25</v>
      </c>
      <c r="G29" s="3" t="n">
        <v>0.405555555555556</v>
      </c>
      <c r="H29" s="3" t="n">
        <v>0.455555555555556</v>
      </c>
      <c r="I29" s="3" t="n">
        <f aca="false">IF(ISNUMBER(H29), H29-G29, 0)</f>
        <v>0.05</v>
      </c>
      <c r="J29" s="9" t="s">
        <v>54</v>
      </c>
      <c r="K29" s="3"/>
      <c r="L29" s="3"/>
      <c r="M29" s="3"/>
      <c r="N29" s="9"/>
    </row>
    <row r="30" customFormat="false" ht="46.25" hidden="false" customHeight="false" outlineLevel="0" collapsed="false">
      <c r="A30" s="5"/>
      <c r="B30" s="0" t="n">
        <v>29</v>
      </c>
      <c r="C30" s="3" t="n">
        <f aca="false">SUMIF(F28:F224,B30,I28:I224 )</f>
        <v>0.233333333333333</v>
      </c>
      <c r="D30" s="3" t="n">
        <f aca="false">SUMIF(F28:F225,B30,M28:M225 )</f>
        <v>0.00833333333333333</v>
      </c>
      <c r="F30" s="0" t="n">
        <v>29</v>
      </c>
      <c r="G30" s="3" t="n">
        <v>0.4375</v>
      </c>
      <c r="H30" s="3" t="n">
        <v>0.44375</v>
      </c>
      <c r="I30" s="3" t="n">
        <f aca="false">IF(ISNUMBER(H30), H30-G30, 0)</f>
        <v>0.00625</v>
      </c>
      <c r="J30" s="9" t="s">
        <v>54</v>
      </c>
      <c r="K30" s="3" t="n">
        <v>0.444444444444444</v>
      </c>
      <c r="L30" s="3" t="n">
        <v>0.452777777777778</v>
      </c>
      <c r="M30" s="3" t="n">
        <f aca="false">IF(ISNUMBER(L30), L30-K30, 0)</f>
        <v>0.00833333333333333</v>
      </c>
      <c r="N30" s="9" t="s">
        <v>63</v>
      </c>
    </row>
    <row r="31" customFormat="false" ht="35.05" hidden="false" customHeight="false" outlineLevel="0" collapsed="false">
      <c r="A31" s="5" t="n">
        <v>5</v>
      </c>
      <c r="B31" s="0" t="n">
        <v>30</v>
      </c>
      <c r="C31" s="3" t="n">
        <f aca="false">SUMIF(F29:F225,B31,I29:I225 )</f>
        <v>0.05625</v>
      </c>
      <c r="D31" s="3" t="n">
        <f aca="false">SUMIF(F29:F226,B31,M29:M226 )</f>
        <v>0.0583333333333333</v>
      </c>
      <c r="F31" s="0" t="n">
        <v>29</v>
      </c>
      <c r="G31" s="3" t="n">
        <v>0.536805555555556</v>
      </c>
      <c r="H31" s="3" t="n">
        <v>0.555555555555555</v>
      </c>
      <c r="I31" s="3" t="n">
        <f aca="false">IF(ISNUMBER(H31), H31-G31, 0)</f>
        <v>0.01875</v>
      </c>
      <c r="J31" s="9" t="s">
        <v>64</v>
      </c>
      <c r="K31" s="3"/>
      <c r="L31" s="3"/>
      <c r="M31" s="3"/>
      <c r="N31" s="9"/>
    </row>
    <row r="32" customFormat="false" ht="12.8" hidden="false" customHeight="false" outlineLevel="0" collapsed="false">
      <c r="A32" s="5"/>
      <c r="B32" s="0" t="n">
        <v>31</v>
      </c>
      <c r="C32" s="3" t="n">
        <f aca="false">SUMIF(F30:F226,B32,I30:I226 )</f>
        <v>0</v>
      </c>
      <c r="D32" s="3" t="n">
        <f aca="false">SUMIF(F30:F227,B32,M30:M227 )</f>
        <v>0</v>
      </c>
      <c r="F32" s="0" t="n">
        <v>29</v>
      </c>
      <c r="G32" s="3" t="n">
        <v>0.590277777777778</v>
      </c>
      <c r="H32" s="3" t="n">
        <v>0.600694444444444</v>
      </c>
      <c r="I32" s="3" t="n">
        <f aca="false">IF(ISNUMBER(H32), H32-G32, 0)</f>
        <v>0.0104166666666667</v>
      </c>
      <c r="J32" s="9" t="s">
        <v>58</v>
      </c>
      <c r="K32" s="3"/>
      <c r="L32" s="3"/>
      <c r="M32" s="3"/>
      <c r="N32" s="9"/>
    </row>
    <row r="33" customFormat="false" ht="12.8" hidden="false" customHeight="false" outlineLevel="0" collapsed="false">
      <c r="B33" s="2" t="s">
        <v>7</v>
      </c>
      <c r="C33" s="7" t="n">
        <f aca="false">SUM(C3:C32)</f>
        <v>1.14375</v>
      </c>
      <c r="D33" s="7" t="n">
        <f aca="false">SUM(D3:D32)</f>
        <v>0.176388888888889</v>
      </c>
      <c r="F33" s="0" t="n">
        <v>29</v>
      </c>
      <c r="G33" s="3" t="n">
        <v>0.670138888888889</v>
      </c>
      <c r="H33" s="3" t="n">
        <v>0.683333333333333</v>
      </c>
      <c r="I33" s="3" t="n">
        <f aca="false">IF(ISNUMBER(H33), H33-G33, 0)</f>
        <v>0.0131944444444444</v>
      </c>
      <c r="J33" s="9" t="s">
        <v>65</v>
      </c>
      <c r="M33" s="3"/>
    </row>
    <row r="34" customFormat="false" ht="57.45" hidden="false" customHeight="false" outlineLevel="0" collapsed="false">
      <c r="B34" s="8" t="s">
        <v>29</v>
      </c>
      <c r="C34" s="7" t="n">
        <f aca="false">C33+August!C24</f>
        <v>3.3625</v>
      </c>
      <c r="D34" s="7" t="n">
        <f aca="false">D33+August!D24</f>
        <v>0.794444444444444</v>
      </c>
      <c r="F34" s="0" t="n">
        <v>29</v>
      </c>
      <c r="G34" s="3" t="n">
        <v>0.684027777777778</v>
      </c>
      <c r="H34" s="3" t="n">
        <v>0.707638888888889</v>
      </c>
      <c r="I34" s="3" t="n">
        <f aca="false">IF(ISNUMBER(H34), H34-G34, 0)</f>
        <v>0.0236111111111111</v>
      </c>
      <c r="J34" s="9" t="s">
        <v>66</v>
      </c>
      <c r="M34" s="3"/>
    </row>
    <row r="35" customFormat="false" ht="23.85" hidden="false" customHeight="false" outlineLevel="0" collapsed="false">
      <c r="B35" s="8" t="s">
        <v>67</v>
      </c>
      <c r="C35" s="7" t="n">
        <f aca="false">July!C25+C36</f>
        <v>1.07083333333333</v>
      </c>
      <c r="D35" s="7" t="n">
        <f aca="false">D34-D37</f>
        <v>0.0444444444444444</v>
      </c>
      <c r="F35" s="0" t="n">
        <v>29</v>
      </c>
      <c r="G35" s="3" t="n">
        <v>0.725694444444444</v>
      </c>
      <c r="H35" s="3" t="n">
        <v>0.727083333333333</v>
      </c>
      <c r="I35" s="3" t="n">
        <f aca="false">IF(ISNUMBER(H35), H35-G35, 0)</f>
        <v>0.00138888888888889</v>
      </c>
      <c r="J35" s="9" t="s">
        <v>68</v>
      </c>
      <c r="M35" s="3"/>
    </row>
    <row r="36" customFormat="false" ht="23.85" hidden="false" customHeight="false" outlineLevel="0" collapsed="false">
      <c r="B36" s="8" t="s">
        <v>69</v>
      </c>
      <c r="C36" s="7" t="n">
        <f aca="false">C33-C37</f>
        <v>0.310416666666667</v>
      </c>
      <c r="D36" s="2"/>
      <c r="F36" s="0" t="n">
        <v>29</v>
      </c>
      <c r="G36" s="3" t="n">
        <v>0.756944444444444</v>
      </c>
      <c r="H36" s="3" t="n">
        <v>0.916666666666667</v>
      </c>
      <c r="I36" s="3" t="n">
        <f aca="false">IF(ISNUMBER(H36), H36-G36, 0)</f>
        <v>0.159722222222222</v>
      </c>
      <c r="J36" s="9" t="s">
        <v>70</v>
      </c>
      <c r="M36" s="3"/>
      <c r="O36" s="0" t="s">
        <v>71</v>
      </c>
    </row>
    <row r="37" customFormat="false" ht="35.05" hidden="false" customHeight="false" outlineLevel="0" collapsed="false">
      <c r="B37" s="8" t="s">
        <v>72</v>
      </c>
      <c r="C37" s="7" t="n">
        <v>0.833333333333333</v>
      </c>
      <c r="D37" s="7" t="n">
        <f aca="false">July!D27+D38</f>
        <v>0.75</v>
      </c>
      <c r="F37" s="0" t="n">
        <v>30</v>
      </c>
      <c r="G37" s="3" t="n">
        <v>0.420833333333333</v>
      </c>
      <c r="H37" s="3" t="n">
        <v>0.432638888888889</v>
      </c>
      <c r="I37" s="3" t="n">
        <f aca="false">IF(ISNUMBER(H37), H37-G37, 0)</f>
        <v>0.0118055555555556</v>
      </c>
      <c r="J37" s="9" t="s">
        <v>73</v>
      </c>
      <c r="K37" s="3" t="n">
        <v>0.432638888888889</v>
      </c>
      <c r="L37" s="3" t="n">
        <v>0.490972222222222</v>
      </c>
      <c r="M37" s="3" t="n">
        <f aca="false">IF(ISNUMBER(L37), L37-K37, 0)</f>
        <v>0.0583333333333333</v>
      </c>
      <c r="N37" s="9" t="s">
        <v>74</v>
      </c>
    </row>
    <row r="38" customFormat="false" ht="35.05" hidden="false" customHeight="false" outlineLevel="0" collapsed="false">
      <c r="B38" s="8" t="s">
        <v>75</v>
      </c>
      <c r="C38" s="2"/>
      <c r="D38" s="7" t="n">
        <v>0.333333333333333</v>
      </c>
      <c r="F38" s="0" t="n">
        <v>30</v>
      </c>
      <c r="G38" s="3" t="n">
        <v>0.541666666666667</v>
      </c>
      <c r="H38" s="3" t="n">
        <v>0.586111111111111</v>
      </c>
      <c r="I38" s="3" t="n">
        <f aca="false">IF(ISNUMBER(H38), H38-G38, 0)</f>
        <v>0.0444444444444444</v>
      </c>
      <c r="J38" s="9" t="s">
        <v>65</v>
      </c>
      <c r="M38" s="3"/>
    </row>
    <row r="39" customFormat="false" ht="12.8" hidden="false" customHeight="false" outlineLevel="0" collapsed="false">
      <c r="G39" s="3"/>
      <c r="H39" s="3"/>
      <c r="I39" s="3"/>
      <c r="M39" s="3"/>
    </row>
    <row r="40" customFormat="false" ht="12.8" hidden="false" customHeight="false" outlineLevel="0" collapsed="false">
      <c r="G40" s="3"/>
      <c r="H40" s="3"/>
      <c r="I40" s="3"/>
      <c r="M40" s="3"/>
    </row>
  </sheetData>
  <mergeCells count="7">
    <mergeCell ref="F2:J2"/>
    <mergeCell ref="K2:N2"/>
    <mergeCell ref="A4:A10"/>
    <mergeCell ref="A11:A17"/>
    <mergeCell ref="A18:A23"/>
    <mergeCell ref="A24:A30"/>
    <mergeCell ref="A31:A32"/>
  </mergeCells>
  <conditionalFormatting sqref="C3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D35 C36">
    <cfRule type="cellIs" priority="4" operator="greaterThanOr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41"/>
  <sheetViews>
    <sheetView showFormulas="false" showGridLines="true" showRowColHeaders="true" showZeros="true" rightToLeft="false" tabSelected="false" showOutlineSymbols="true" defaultGridColor="true" view="normal" topLeftCell="J25" colorId="64" zoomScale="100" zoomScaleNormal="100" zoomScalePageLayoutView="100" workbookViewId="0">
      <selection pane="topLeft" activeCell="O26" activeCellId="0" sqref="O2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false" hidden="false" outlineLevel="0" max="15" min="15" style="9" width="11.52"/>
    <col collapsed="false" customWidth="true" hidden="false" outlineLevel="0" max="16" min="16" style="0" width="16.81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F2" s="1" t="s">
        <v>36</v>
      </c>
      <c r="G2" s="1"/>
      <c r="H2" s="1"/>
      <c r="I2" s="1"/>
      <c r="J2" s="1"/>
      <c r="K2" s="8"/>
      <c r="L2" s="1" t="s">
        <v>37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SUMIF(F$1:F199,B3,I$1:I199 )</f>
        <v>0</v>
      </c>
      <c r="D3" s="3" t="n">
        <f aca="false">SUMIF($F$1:$F$204,$B3,$N$1:$N$204 )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SUMIF(F2:F199,B4,I2:I199 )</f>
        <v>0</v>
      </c>
      <c r="D4" s="3" t="n">
        <f aca="false">SUMIF($F$1:$F$204,$B4,$N$1:$N$204 )</f>
        <v>0</v>
      </c>
    </row>
    <row r="5" customFormat="false" ht="12.8" hidden="false" customHeight="false" outlineLevel="0" collapsed="false">
      <c r="A5" s="5"/>
      <c r="B5" s="0" t="n">
        <v>3</v>
      </c>
      <c r="C5" s="3" t="n">
        <f aca="false">SUMIF(F3:F201,B5,I3:I201 )</f>
        <v>0</v>
      </c>
      <c r="D5" s="3" t="n">
        <f aca="false">SUMIF($F$1:$F$204,$B5,$N$1:$N$204 )</f>
        <v>0</v>
      </c>
      <c r="J5" s="0"/>
    </row>
    <row r="6" customFormat="false" ht="23.85" hidden="false" customHeight="false" outlineLevel="0" collapsed="false">
      <c r="A6" s="5"/>
      <c r="B6" s="0" t="n">
        <v>4</v>
      </c>
      <c r="C6" s="3" t="n">
        <f aca="false">SUMIF(F4:F202,B6,I4:I202 )</f>
        <v>0</v>
      </c>
      <c r="D6" s="3" t="n">
        <f aca="false">SUMIF($F$1:$F$204,$B6,$N$1:$N$204 )</f>
        <v>0</v>
      </c>
      <c r="F6" s="0" t="n">
        <v>6</v>
      </c>
      <c r="G6" s="3" t="n">
        <v>0.416666666666667</v>
      </c>
      <c r="H6" s="3" t="n">
        <v>0.4375</v>
      </c>
      <c r="I6" s="3" t="n">
        <f aca="false">IF(ISNUMBER(H6), H6-G6, 0)</f>
        <v>0.0208333333333333</v>
      </c>
      <c r="J6" s="9" t="s">
        <v>76</v>
      </c>
      <c r="L6" s="3"/>
      <c r="M6" s="3"/>
      <c r="N6" s="3"/>
    </row>
    <row r="7" customFormat="false" ht="12.8" hidden="false" customHeight="false" outlineLevel="0" collapsed="false">
      <c r="A7" s="5"/>
      <c r="B7" s="0" t="n">
        <v>5</v>
      </c>
      <c r="C7" s="3" t="n">
        <f aca="false">SUMIF(F5:F203,B7,I5:I203 )</f>
        <v>0</v>
      </c>
      <c r="D7" s="3" t="n">
        <f aca="false">SUMIF($F$1:$F$204,$B7,$N$1:$N$204 )</f>
        <v>0</v>
      </c>
      <c r="F7" s="0" t="n">
        <v>6</v>
      </c>
      <c r="G7" s="3" t="n">
        <v>0.4375</v>
      </c>
      <c r="H7" s="3" t="n">
        <v>0.465972222222222</v>
      </c>
      <c r="I7" s="3" t="n">
        <f aca="false">IF(ISNUMBER(H7), H7-G7, 0)</f>
        <v>0.0284722222222222</v>
      </c>
      <c r="J7" s="9" t="s">
        <v>77</v>
      </c>
      <c r="L7" s="3"/>
      <c r="M7" s="3"/>
      <c r="N7" s="3"/>
    </row>
    <row r="8" customFormat="false" ht="12.8" hidden="false" customHeight="false" outlineLevel="0" collapsed="false">
      <c r="A8" s="5"/>
      <c r="B8" s="0" t="n">
        <v>6</v>
      </c>
      <c r="C8" s="3" t="n">
        <f aca="false">SUMIF(F$1:F204,B8,I$1:I204 )</f>
        <v>0.0631944444444444</v>
      </c>
      <c r="D8" s="3" t="n">
        <f aca="false">SUMIF($F$1:$F$204,$B8,$N$1:$N$204 )</f>
        <v>0</v>
      </c>
      <c r="F8" s="0" t="n">
        <v>6</v>
      </c>
      <c r="G8" s="3" t="n">
        <v>0.465972222222222</v>
      </c>
      <c r="H8" s="3" t="n">
        <v>0.479861111111111</v>
      </c>
      <c r="I8" s="3" t="n">
        <f aca="false">IF(ISNUMBER(H8), H8-G8, 0)</f>
        <v>0.0138888888888889</v>
      </c>
      <c r="J8" s="9" t="s">
        <v>78</v>
      </c>
    </row>
    <row r="9" customFormat="false" ht="35.05" hidden="false" customHeight="false" outlineLevel="0" collapsed="false">
      <c r="A9" s="5"/>
      <c r="B9" s="0" t="n">
        <v>7</v>
      </c>
      <c r="C9" s="3" t="n">
        <f aca="false">SUMIF(F$1:F205,B9,I$1:I205 )</f>
        <v>0</v>
      </c>
      <c r="D9" s="3" t="n">
        <f aca="false">SUMIF($F$1:$F$204,$B9,$N$1:$N$204 )</f>
        <v>0</v>
      </c>
      <c r="F9" s="0" t="n">
        <v>13</v>
      </c>
      <c r="G9" s="3" t="n">
        <v>0.434027777777778</v>
      </c>
      <c r="H9" s="3" t="n">
        <v>0.439583333333333</v>
      </c>
      <c r="I9" s="3" t="n">
        <f aca="false">IF(ISNUMBER(H9), H9-G9, 0)</f>
        <v>0.00555555555555556</v>
      </c>
      <c r="J9" s="9" t="s">
        <v>79</v>
      </c>
      <c r="L9" s="3" t="n">
        <v>0.439583333333333</v>
      </c>
      <c r="M9" s="3" t="n">
        <v>0.454166666666667</v>
      </c>
      <c r="N9" s="3" t="n">
        <f aca="false">IF(ISNUMBER(M9), M9-L9, 0)</f>
        <v>0.0145833333333333</v>
      </c>
      <c r="O9" s="9" t="s">
        <v>80</v>
      </c>
    </row>
    <row r="10" customFormat="false" ht="68.65" hidden="false" customHeight="false" outlineLevel="0" collapsed="false">
      <c r="A10" s="5"/>
      <c r="B10" s="0" t="n">
        <v>8</v>
      </c>
      <c r="C10" s="3" t="n">
        <f aca="false">SUMIF(F$1:F206,B10,I$1:I206 )</f>
        <v>0</v>
      </c>
      <c r="D10" s="3" t="n">
        <f aca="false">SUMIF($F$1:$F$204,$B10,$N$1:$N$204 )</f>
        <v>0</v>
      </c>
      <c r="F10" s="0" t="n">
        <v>13</v>
      </c>
      <c r="G10" s="3" t="n">
        <v>0.455555555555556</v>
      </c>
      <c r="H10" s="3" t="n">
        <v>0.509722222222222</v>
      </c>
      <c r="I10" s="3" t="n">
        <f aca="false">IF(ISNUMBER(H10), H10-G10, 0)</f>
        <v>0.0541666666666667</v>
      </c>
      <c r="J10" s="9" t="s">
        <v>81</v>
      </c>
      <c r="L10" s="3" t="n">
        <v>0.545138888888889</v>
      </c>
      <c r="M10" s="3" t="n">
        <v>0.552083333333333</v>
      </c>
      <c r="N10" s="3" t="n">
        <f aca="false">IF(ISNUMBER(M10), M10-L10, 0)</f>
        <v>0.00694444444444444</v>
      </c>
      <c r="O10" s="9" t="s">
        <v>82</v>
      </c>
    </row>
    <row r="11" customFormat="false" ht="23.85" hidden="false" customHeight="false" outlineLevel="0" collapsed="false">
      <c r="A11" s="5" t="n">
        <v>2</v>
      </c>
      <c r="B11" s="0" t="n">
        <v>9</v>
      </c>
      <c r="C11" s="3" t="n">
        <f aca="false">SUMIF(F$1:F207,B11,I$1:I207 )</f>
        <v>0</v>
      </c>
      <c r="D11" s="3" t="n">
        <f aca="false">SUMIF($F$1:$F$204,$B11,$N$1:$N$204 )</f>
        <v>0</v>
      </c>
      <c r="F11" s="0" t="n">
        <v>13</v>
      </c>
      <c r="G11" s="3"/>
      <c r="H11" s="3"/>
      <c r="I11" s="3" t="n">
        <f aca="false">IF(ISNUMBER(H11), H11-G11, 0)</f>
        <v>0</v>
      </c>
      <c r="L11" s="3" t="n">
        <v>0.583333333333333</v>
      </c>
      <c r="M11" s="3" t="n">
        <v>0.604861111111111</v>
      </c>
      <c r="N11" s="3" t="n">
        <f aca="false">IF(ISNUMBER(M11), M11-L11, 0)</f>
        <v>0.0215277777777778</v>
      </c>
      <c r="O11" s="9" t="s">
        <v>83</v>
      </c>
      <c r="P11" s="0" t="s">
        <v>84</v>
      </c>
    </row>
    <row r="12" customFormat="false" ht="23.85" hidden="false" customHeight="false" outlineLevel="0" collapsed="false">
      <c r="A12" s="5"/>
      <c r="B12" s="0" t="n">
        <v>10</v>
      </c>
      <c r="C12" s="3" t="n">
        <f aca="false">SUMIF(F$1:F208,B12,I$1:I208 )</f>
        <v>0</v>
      </c>
      <c r="D12" s="3" t="n">
        <f aca="false">SUMIF($F$1:$F$204,$B12,$N$1:$N$204 )</f>
        <v>0</v>
      </c>
      <c r="F12" s="0" t="n">
        <v>14</v>
      </c>
      <c r="G12" s="3"/>
      <c r="H12" s="3"/>
      <c r="I12" s="3" t="n">
        <f aca="false">IF(ISNUMBER(H12), H12-G12, 0)</f>
        <v>0</v>
      </c>
      <c r="L12" s="3" t="n">
        <v>0.46875</v>
      </c>
      <c r="M12" s="3" t="n">
        <v>0.554166666666667</v>
      </c>
      <c r="N12" s="3" t="n">
        <f aca="false">IF(ISNUMBER(M12), M12-L12, 0)</f>
        <v>0.0854166666666667</v>
      </c>
      <c r="O12" s="9" t="s">
        <v>83</v>
      </c>
      <c r="P12" s="0" t="s">
        <v>84</v>
      </c>
    </row>
    <row r="13" customFormat="false" ht="23.85" hidden="false" customHeight="false" outlineLevel="0" collapsed="false">
      <c r="A13" s="5"/>
      <c r="B13" s="0" t="n">
        <v>11</v>
      </c>
      <c r="C13" s="3" t="n">
        <f aca="false">SUMIF(F$1:F209,B13,I$1:I209 )</f>
        <v>0</v>
      </c>
      <c r="D13" s="3" t="n">
        <f aca="false">SUMIF($F$1:$F$204,$B13,$N$1:$N$204 )</f>
        <v>0</v>
      </c>
      <c r="F13" s="0" t="n">
        <v>14</v>
      </c>
      <c r="G13" s="3" t="n">
        <v>0.663194444444444</v>
      </c>
      <c r="H13" s="3" t="n">
        <v>0.711805555555556</v>
      </c>
      <c r="I13" s="3" t="n">
        <f aca="false">IF(ISNUMBER(H13), H13-G13, 0)</f>
        <v>0.0486111111111111</v>
      </c>
      <c r="J13" s="9" t="s">
        <v>85</v>
      </c>
      <c r="L13" s="3" t="n">
        <v>0.569444444444444</v>
      </c>
      <c r="M13" s="3" t="n">
        <v>0.658333333333333</v>
      </c>
      <c r="N13" s="3" t="n">
        <f aca="false">IF(ISNUMBER(M13), M13-L13, 0)</f>
        <v>0.0888888888888889</v>
      </c>
      <c r="O13" s="9" t="s">
        <v>83</v>
      </c>
    </row>
    <row r="14" customFormat="false" ht="35.05" hidden="false" customHeight="false" outlineLevel="0" collapsed="false">
      <c r="A14" s="5"/>
      <c r="B14" s="0" t="n">
        <v>12</v>
      </c>
      <c r="C14" s="3" t="n">
        <f aca="false">SUMIF(F$1:F210,B14,I$1:I210 )</f>
        <v>0</v>
      </c>
      <c r="D14" s="3" t="n">
        <f aca="false">SUMIF($F$1:$F$204,$B14,$N$1:$N$204 )</f>
        <v>0</v>
      </c>
      <c r="F14" s="0" t="n">
        <v>15</v>
      </c>
      <c r="G14" s="3"/>
      <c r="H14" s="3"/>
      <c r="I14" s="3" t="n">
        <f aca="false">IF(ISNUMBER(H14), H14-G14, 0)</f>
        <v>0</v>
      </c>
      <c r="J14" s="11"/>
      <c r="K14" s="11"/>
      <c r="L14" s="3" t="n">
        <v>0.413194444444444</v>
      </c>
      <c r="M14" s="3" t="n">
        <v>0.421527777777778</v>
      </c>
      <c r="N14" s="3" t="n">
        <f aca="false">IF(ISNUMBER(M14), M14-L14, 0)</f>
        <v>0.00833333333333333</v>
      </c>
      <c r="O14" s="9" t="s">
        <v>86</v>
      </c>
    </row>
    <row r="15" customFormat="false" ht="23.85" hidden="false" customHeight="false" outlineLevel="0" collapsed="false">
      <c r="A15" s="5"/>
      <c r="B15" s="0" t="n">
        <v>13</v>
      </c>
      <c r="C15" s="3" t="n">
        <f aca="false">SUMIF(F$1:F211,B15,I$1:I211 )</f>
        <v>0.0597222222222222</v>
      </c>
      <c r="D15" s="3" t="n">
        <f aca="false">SUMIF($F$1:$F$204,$B15,$N$1:$N$204 )</f>
        <v>0.0430555555555556</v>
      </c>
      <c r="F15" s="0" t="n">
        <v>15</v>
      </c>
      <c r="G15" s="3"/>
      <c r="H15" s="3"/>
      <c r="I15" s="3" t="n">
        <f aca="false">IF(ISNUMBER(H15), H15-G15, 0)</f>
        <v>0</v>
      </c>
      <c r="L15" s="3" t="n">
        <v>0.421527777777778</v>
      </c>
      <c r="M15" s="3" t="n">
        <v>0.429166666666667</v>
      </c>
      <c r="N15" s="3" t="n">
        <f aca="false">IF(ISNUMBER(M15), M15-L15, 0)</f>
        <v>0.00763888888888889</v>
      </c>
      <c r="O15" s="9" t="s">
        <v>83</v>
      </c>
    </row>
    <row r="16" customFormat="false" ht="46.25" hidden="false" customHeight="false" outlineLevel="0" collapsed="false">
      <c r="A16" s="5"/>
      <c r="B16" s="0" t="n">
        <v>14</v>
      </c>
      <c r="C16" s="3" t="n">
        <f aca="false">SUMIF(F$1:F212,B16,I$1:I212 )</f>
        <v>0.0486111111111111</v>
      </c>
      <c r="D16" s="3" t="n">
        <f aca="false">SUMIF($F$1:$F$204,$B16,$N$1:$N$204 )</f>
        <v>0.174305555555556</v>
      </c>
      <c r="F16" s="0" t="n">
        <v>16</v>
      </c>
      <c r="G16" s="3" t="n">
        <v>0.420138888888889</v>
      </c>
      <c r="H16" s="3" t="n">
        <v>0.423611111111111</v>
      </c>
      <c r="I16" s="3" t="n">
        <f aca="false">IF(ISNUMBER(H16), H16-G16, 0)</f>
        <v>0.00347222222222222</v>
      </c>
      <c r="J16" s="9" t="s">
        <v>65</v>
      </c>
      <c r="L16" s="3" t="n">
        <v>0.423611111111111</v>
      </c>
      <c r="M16" s="3" t="n">
        <v>0.476388888888889</v>
      </c>
      <c r="N16" s="3" t="n">
        <f aca="false">IF(ISNUMBER(M16), M16-L16, 0)</f>
        <v>0.0527777777777778</v>
      </c>
      <c r="O16" s="9" t="s">
        <v>87</v>
      </c>
      <c r="P16" s="6"/>
    </row>
    <row r="17" customFormat="false" ht="35.05" hidden="false" customHeight="false" outlineLevel="0" collapsed="false">
      <c r="A17" s="5"/>
      <c r="B17" s="0" t="n">
        <v>15</v>
      </c>
      <c r="C17" s="3" t="n">
        <f aca="false">SUMIF(F$1:F213,B17,I$1:I213 )</f>
        <v>0</v>
      </c>
      <c r="D17" s="3" t="n">
        <f aca="false">SUMIF($F$1:$F$204,$B17,$N$1:$N$204 )</f>
        <v>0.0159722222222222</v>
      </c>
      <c r="F17" s="0" t="n">
        <v>16</v>
      </c>
      <c r="G17" s="3" t="n">
        <v>0.496527777777778</v>
      </c>
      <c r="H17" s="3" t="n">
        <v>0.503472222222222</v>
      </c>
      <c r="I17" s="3" t="n">
        <f aca="false">IF(ISNUMBER(H17), H17-G17, 0)</f>
        <v>0.00694444444444444</v>
      </c>
      <c r="J17" s="9" t="s">
        <v>88</v>
      </c>
      <c r="L17" s="3"/>
      <c r="M17" s="3"/>
      <c r="N17" s="3" t="n">
        <f aca="false">IF(ISNUMBER(M17), M17-L17, 0)</f>
        <v>0</v>
      </c>
    </row>
    <row r="18" customFormat="false" ht="57.45" hidden="false" customHeight="false" outlineLevel="0" collapsed="false">
      <c r="A18" s="5" t="n">
        <v>3</v>
      </c>
      <c r="B18" s="0" t="n">
        <v>16</v>
      </c>
      <c r="C18" s="3" t="n">
        <f aca="false">SUMIF(F$1:F214,B18,I$1:I214 )</f>
        <v>0.0347222222222222</v>
      </c>
      <c r="D18" s="3" t="n">
        <f aca="false">SUMIF($F$1:$F$204,$B18,$N$1:$N$204 )</f>
        <v>0.0527777777777778</v>
      </c>
      <c r="F18" s="0" t="n">
        <v>16</v>
      </c>
      <c r="G18" s="3" t="n">
        <v>0.5625</v>
      </c>
      <c r="H18" s="3" t="n">
        <v>0.586805555555556</v>
      </c>
      <c r="I18" s="3" t="n">
        <f aca="false">IF(ISNUMBER(H18), H18-G18, 0)</f>
        <v>0.0243055555555556</v>
      </c>
      <c r="J18" s="9" t="s">
        <v>89</v>
      </c>
      <c r="K18" s="9" t="s">
        <v>90</v>
      </c>
      <c r="L18" s="3"/>
      <c r="M18" s="3"/>
      <c r="N18" s="3" t="n">
        <f aca="false">IF(ISNUMBER(M18), M18-L18, 0)</f>
        <v>0</v>
      </c>
    </row>
    <row r="19" customFormat="false" ht="35.05" hidden="false" customHeight="false" outlineLevel="0" collapsed="false">
      <c r="A19" s="5"/>
      <c r="B19" s="0" t="n">
        <v>17</v>
      </c>
      <c r="C19" s="3" t="n">
        <f aca="false">SUMIF(F$1:F215,B19,I$1:I215 )</f>
        <v>0</v>
      </c>
      <c r="D19" s="3" t="n">
        <f aca="false">SUMIF($F$1:$F$204,$B19,$N$1:$N$204 )</f>
        <v>0</v>
      </c>
      <c r="F19" s="0" t="n">
        <v>19</v>
      </c>
      <c r="G19" s="3" t="n">
        <v>0.458333333333333</v>
      </c>
      <c r="H19" s="3" t="n">
        <v>0.5</v>
      </c>
      <c r="I19" s="3" t="n">
        <f aca="false">IF(ISNUMBER(H19), H19-G19, 0)</f>
        <v>0.0416666666666667</v>
      </c>
      <c r="J19" s="9" t="s">
        <v>89</v>
      </c>
      <c r="K19" s="9" t="s">
        <v>91</v>
      </c>
      <c r="L19" s="3" t="n">
        <v>0.833333333333333</v>
      </c>
      <c r="M19" s="3" t="n">
        <v>0.840277777777778</v>
      </c>
      <c r="N19" s="3" t="n">
        <f aca="false">IF(ISNUMBER(M19), M19-L19, 0)</f>
        <v>0.00694444444444444</v>
      </c>
      <c r="O19" s="9" t="s">
        <v>92</v>
      </c>
    </row>
    <row r="20" customFormat="false" ht="12.8" hidden="false" customHeight="false" outlineLevel="0" collapsed="false">
      <c r="A20" s="5"/>
      <c r="B20" s="0" t="n">
        <v>18</v>
      </c>
      <c r="C20" s="3" t="n">
        <f aca="false">SUMIF(F$1:F216,B20,I$1:I216 )</f>
        <v>0</v>
      </c>
      <c r="D20" s="3" t="n">
        <f aca="false">SUMIF($F$1:$F$204,$B20,$N$1:$N$204 )</f>
        <v>0</v>
      </c>
      <c r="F20" s="0" t="n">
        <v>21</v>
      </c>
      <c r="G20" s="3" t="n">
        <v>0.402777777777778</v>
      </c>
      <c r="H20" s="3" t="n">
        <v>0.416666666666667</v>
      </c>
      <c r="I20" s="3" t="n">
        <f aca="false">IF(ISNUMBER(H20), H20-G20, 0)</f>
        <v>0.0138888888888889</v>
      </c>
      <c r="J20" s="9" t="s">
        <v>93</v>
      </c>
      <c r="L20" s="3"/>
      <c r="M20" s="3"/>
      <c r="N20" s="3" t="n">
        <f aca="false">IF(ISNUMBER(M20), M20-L20, 0)</f>
        <v>0</v>
      </c>
    </row>
    <row r="21" customFormat="false" ht="12.8" hidden="false" customHeight="false" outlineLevel="0" collapsed="false">
      <c r="A21" s="5"/>
      <c r="B21" s="0" t="n">
        <v>19</v>
      </c>
      <c r="C21" s="3" t="n">
        <f aca="false">SUMIF(F$1:F217,B21,I$1:I217 )</f>
        <v>0.0416666666666667</v>
      </c>
      <c r="D21" s="3" t="n">
        <f aca="false">SUMIF($F$1:$F$204,$B21,$N$1:$N$204 )</f>
        <v>0.00694444444444444</v>
      </c>
      <c r="F21" s="0" t="n">
        <v>21</v>
      </c>
      <c r="G21" s="3" t="n">
        <v>0.520833333333333</v>
      </c>
      <c r="H21" s="3" t="n">
        <v>0.547916666666667</v>
      </c>
      <c r="I21" s="3" t="n">
        <f aca="false">IF(ISNUMBER(H21), H21-G21, 0)</f>
        <v>0.0270833333333333</v>
      </c>
      <c r="J21" s="9" t="s">
        <v>93</v>
      </c>
      <c r="L21" s="3" t="n">
        <v>0.667361111111111</v>
      </c>
      <c r="M21" s="3" t="n">
        <v>0.684722222222222</v>
      </c>
      <c r="N21" s="3" t="n">
        <f aca="false">IF(ISNUMBER(M21), M21-L21, 0)</f>
        <v>0.0173611111111111</v>
      </c>
      <c r="O21" s="9" t="s">
        <v>94</v>
      </c>
    </row>
    <row r="22" customFormat="false" ht="12.8" hidden="false" customHeight="false" outlineLevel="0" collapsed="false">
      <c r="A22" s="5"/>
      <c r="B22" s="0" t="n">
        <v>20</v>
      </c>
      <c r="C22" s="3" t="n">
        <f aca="false">SUMIF(F$1:F218,B22,I$1:I218 )</f>
        <v>0</v>
      </c>
      <c r="D22" s="3" t="n">
        <f aca="false">SUMIF($F$1:$F$204,$B22,$N$1:$N$204 )</f>
        <v>0</v>
      </c>
      <c r="F22" s="0" t="n">
        <v>21</v>
      </c>
      <c r="G22" s="3" t="n">
        <v>0.55625</v>
      </c>
      <c r="H22" s="3" t="n">
        <v>0.598611111111111</v>
      </c>
      <c r="I22" s="3" t="n">
        <f aca="false">IF(ISNUMBER(H22), H22-G22, 0)</f>
        <v>0.0423611111111111</v>
      </c>
      <c r="J22" s="9" t="s">
        <v>93</v>
      </c>
      <c r="L22" s="3"/>
      <c r="M22" s="3"/>
      <c r="N22" s="3" t="n">
        <f aca="false">IF(ISNUMBER(M22), M22-L22, 0)</f>
        <v>0</v>
      </c>
    </row>
    <row r="23" customFormat="false" ht="12.8" hidden="false" customHeight="false" outlineLevel="0" collapsed="false">
      <c r="A23" s="5"/>
      <c r="B23" s="0" t="n">
        <v>22</v>
      </c>
      <c r="C23" s="3" t="n">
        <f aca="false">SUMIF(F$1:F219,B23,I$1:I219 )</f>
        <v>0</v>
      </c>
      <c r="D23" s="3" t="n">
        <f aca="false">SUMIF($F$1:$F$204,$B23,$N$1:$N$204 )</f>
        <v>0</v>
      </c>
      <c r="F23" s="0" t="n">
        <v>21</v>
      </c>
      <c r="G23" s="3" t="n">
        <v>0.600694444444444</v>
      </c>
      <c r="H23" s="3" t="n">
        <v>0.611111111111111</v>
      </c>
      <c r="I23" s="3" t="n">
        <f aca="false">IF(ISNUMBER(H23), H23-G23, 0)</f>
        <v>0.0104166666666667</v>
      </c>
      <c r="J23" s="9" t="s">
        <v>65</v>
      </c>
      <c r="L23" s="3"/>
      <c r="M23" s="3"/>
      <c r="N23" s="3" t="n">
        <f aca="false">IF(ISNUMBER(M23), M23-L23, 0)</f>
        <v>0</v>
      </c>
    </row>
    <row r="24" customFormat="false" ht="12.8" hidden="false" customHeight="false" outlineLevel="0" collapsed="false">
      <c r="A24" s="5" t="n">
        <v>4</v>
      </c>
      <c r="B24" s="0" t="n">
        <v>23</v>
      </c>
      <c r="C24" s="3" t="n">
        <f aca="false">SUMIF(F$1:F220,B24,I$1:I220 )</f>
        <v>0</v>
      </c>
      <c r="D24" s="3" t="n">
        <f aca="false">SUMIF($F$1:$F$204,$B24,$N$1:$N$204 )</f>
        <v>0</v>
      </c>
      <c r="F24" s="0" t="n">
        <v>21</v>
      </c>
      <c r="G24" s="3" t="n">
        <v>0.684722222222222</v>
      </c>
      <c r="H24" s="3" t="n">
        <v>0.690972222222222</v>
      </c>
      <c r="I24" s="3" t="n">
        <f aca="false">IF(ISNUMBER(H24), H24-G24, 0)</f>
        <v>0.00625</v>
      </c>
      <c r="J24" s="9" t="s">
        <v>95</v>
      </c>
      <c r="L24" s="3"/>
      <c r="M24" s="3"/>
      <c r="N24" s="3" t="n">
        <f aca="false">IF(ISNUMBER(M24), M24-L24, 0)</f>
        <v>0</v>
      </c>
    </row>
    <row r="25" customFormat="false" ht="46.25" hidden="false" customHeight="false" outlineLevel="0" collapsed="false">
      <c r="A25" s="5"/>
      <c r="B25" s="0" t="n">
        <v>24</v>
      </c>
      <c r="C25" s="3" t="n">
        <f aca="false">SUMIF(F$1:F221,B25,I$1:I221 )</f>
        <v>0</v>
      </c>
      <c r="D25" s="3" t="n">
        <f aca="false">SUMIF($F$1:$F$204,$B25,$N$1:$N$204 )</f>
        <v>0</v>
      </c>
      <c r="F25" s="0" t="n">
        <v>28</v>
      </c>
      <c r="G25" s="3" t="n">
        <v>0.381944444444444</v>
      </c>
      <c r="H25" s="3" t="n">
        <v>0.477083333333333</v>
      </c>
      <c r="I25" s="3" t="n">
        <f aca="false">IF(ISNUMBER(H25), H25-G25, 0)</f>
        <v>0.0951388888888889</v>
      </c>
      <c r="J25" s="9" t="s">
        <v>96</v>
      </c>
      <c r="L25" s="3" t="n">
        <v>0.656944444444444</v>
      </c>
      <c r="M25" s="3" t="n">
        <v>0.729166666666667</v>
      </c>
      <c r="N25" s="3" t="n">
        <f aca="false">IF(ISNUMBER(M25), M25-L25, 0)</f>
        <v>0.0722222222222222</v>
      </c>
      <c r="O25" s="9" t="s">
        <v>97</v>
      </c>
    </row>
    <row r="26" customFormat="false" ht="12.8" hidden="false" customHeight="false" outlineLevel="0" collapsed="false">
      <c r="A26" s="5"/>
      <c r="B26" s="0" t="n">
        <v>25</v>
      </c>
      <c r="C26" s="3" t="n">
        <f aca="false">SUMIF(F$1:F222,B26,I$1:I222 )</f>
        <v>0</v>
      </c>
      <c r="D26" s="3" t="n">
        <f aca="false">SUMIF($F$1:$F$204,$B26,$N$1:$N$204 )</f>
        <v>0</v>
      </c>
      <c r="F26" s="0" t="n">
        <v>28</v>
      </c>
      <c r="G26" s="3" t="n">
        <v>0.479166666666667</v>
      </c>
      <c r="H26" s="3" t="n">
        <v>0.502777777777778</v>
      </c>
      <c r="I26" s="3" t="n">
        <f aca="false">IF(ISNUMBER(H26), H26-G26, 0)</f>
        <v>0.0236111111111111</v>
      </c>
      <c r="J26" s="9" t="s">
        <v>98</v>
      </c>
      <c r="L26" s="3"/>
      <c r="M26" s="3"/>
      <c r="N26" s="3"/>
    </row>
    <row r="27" customFormat="false" ht="23.85" hidden="false" customHeight="false" outlineLevel="0" collapsed="false">
      <c r="A27" s="5"/>
      <c r="B27" s="0" t="n">
        <v>26</v>
      </c>
      <c r="C27" s="3" t="n">
        <f aca="false">SUMIF(F$1:F223,B27,I$1:I223 )</f>
        <v>0</v>
      </c>
      <c r="D27" s="3" t="n">
        <f aca="false">SUMIF($F$1:$F$204,$B27,$N$1:$N$204 )</f>
        <v>0</v>
      </c>
      <c r="F27" s="0" t="n">
        <v>28</v>
      </c>
      <c r="G27" s="3" t="n">
        <v>0.502777777777778</v>
      </c>
      <c r="H27" s="3" t="n">
        <v>0.525694444444444</v>
      </c>
      <c r="I27" s="3" t="n">
        <f aca="false">IF(ISNUMBER(H27), H27-G27, 0)</f>
        <v>0.0229166666666667</v>
      </c>
      <c r="J27" s="9" t="s">
        <v>99</v>
      </c>
      <c r="L27" s="3"/>
      <c r="M27" s="3"/>
      <c r="N27" s="3"/>
    </row>
    <row r="28" customFormat="false" ht="23.85" hidden="false" customHeight="false" outlineLevel="0" collapsed="false">
      <c r="A28" s="5"/>
      <c r="B28" s="0" t="n">
        <v>27</v>
      </c>
      <c r="C28" s="3" t="n">
        <f aca="false">SUMIF(F$1:F224,B28,I$1:I224 )</f>
        <v>0</v>
      </c>
      <c r="D28" s="3" t="n">
        <f aca="false">SUMIF($F$1:$F$204,$B28,$N$1:$N$204 )</f>
        <v>0</v>
      </c>
      <c r="F28" s="0" t="n">
        <v>29</v>
      </c>
      <c r="G28" s="3" t="n">
        <v>0.423611111111111</v>
      </c>
      <c r="H28" s="3" t="n">
        <v>0.444444444444444</v>
      </c>
      <c r="I28" s="3" t="n">
        <f aca="false">IF(ISNUMBER(H28), H28-G28, 0)</f>
        <v>0.0208333333333333</v>
      </c>
      <c r="J28" s="9" t="s">
        <v>100</v>
      </c>
      <c r="K28" s="9" t="s">
        <v>101</v>
      </c>
      <c r="L28" s="3"/>
      <c r="M28" s="3"/>
      <c r="N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SUMIF(F$1:F225,B29,I$1:I225 )</f>
        <v>0.141666666666667</v>
      </c>
      <c r="D29" s="3" t="n">
        <f aca="false">SUMIF($F$1:$F$204,$B29,$N$1:$N$204 )</f>
        <v>0.0722222222222222</v>
      </c>
      <c r="F29" s="0" t="n">
        <v>30</v>
      </c>
      <c r="G29" s="3" t="n">
        <v>0.579166666666667</v>
      </c>
      <c r="H29" s="3" t="n">
        <v>0.611111111111111</v>
      </c>
      <c r="I29" s="3" t="n">
        <f aca="false">IF(ISNUMBER(H29), H29-G29, 0)</f>
        <v>0.0319444444444444</v>
      </c>
      <c r="J29" s="9" t="s">
        <v>102</v>
      </c>
      <c r="L29" s="3"/>
      <c r="M29" s="3"/>
      <c r="N29" s="3"/>
    </row>
    <row r="30" customFormat="false" ht="12.8" hidden="false" customHeight="false" outlineLevel="0" collapsed="false">
      <c r="A30" s="5"/>
      <c r="B30" s="0" t="n">
        <v>29</v>
      </c>
      <c r="C30" s="3" t="n">
        <f aca="false">SUMIF(F$1:F226,B30,I$1:I226 )</f>
        <v>0.0208333333333333</v>
      </c>
      <c r="D30" s="3" t="n">
        <f aca="false">SUMIF($F$1:$F$204,$B30,$N$1:$N$204 )</f>
        <v>0</v>
      </c>
      <c r="G30" s="3"/>
      <c r="H30" s="3"/>
      <c r="I30" s="3"/>
      <c r="L30" s="3"/>
      <c r="M30" s="3"/>
      <c r="N30" s="3"/>
    </row>
    <row r="31" customFormat="false" ht="12.8" hidden="false" customHeight="false" outlineLevel="0" collapsed="false">
      <c r="A31" s="5" t="n">
        <v>5</v>
      </c>
      <c r="B31" s="0" t="n">
        <v>30</v>
      </c>
      <c r="C31" s="3" t="n">
        <f aca="false">SUMIF(F$1:F227,B31,I$1:I227 )</f>
        <v>0.0319444444444444</v>
      </c>
      <c r="D31" s="3" t="n">
        <f aca="false">SUMIF($F$1:$F$204,$B31,$N$1:$N$204 )</f>
        <v>0</v>
      </c>
      <c r="G31" s="3"/>
      <c r="H31" s="3"/>
      <c r="I31" s="3"/>
      <c r="L31" s="3"/>
      <c r="M31" s="3"/>
      <c r="N31" s="3"/>
    </row>
    <row r="32" customFormat="false" ht="12.8" hidden="false" customHeight="false" outlineLevel="0" collapsed="false">
      <c r="A32" s="5"/>
      <c r="B32" s="0" t="n">
        <v>31</v>
      </c>
      <c r="C32" s="3" t="n">
        <f aca="false">SUMIF(F$1:F228,B32,I$1:I228 )</f>
        <v>0</v>
      </c>
      <c r="D32" s="3" t="n">
        <f aca="false">SUMIF($F$1:$F$204,$B32,$N$1:$N$204 )</f>
        <v>0</v>
      </c>
      <c r="G32" s="3"/>
      <c r="H32" s="3"/>
      <c r="I32" s="3"/>
      <c r="L32" s="3"/>
      <c r="M32" s="3"/>
      <c r="N32" s="3"/>
    </row>
    <row r="33" customFormat="false" ht="12.8" hidden="false" customHeight="false" outlineLevel="0" collapsed="false">
      <c r="B33" s="2" t="s">
        <v>7</v>
      </c>
      <c r="C33" s="7" t="n">
        <f aca="false">SUM(C3:C32)</f>
        <v>0.442361111111111</v>
      </c>
      <c r="D33" s="7" t="n">
        <f aca="false">SUM(D3:D32)</f>
        <v>0.365277777777778</v>
      </c>
      <c r="G33" s="3"/>
      <c r="H33" s="3"/>
      <c r="I33" s="3"/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C33+September!C34</f>
        <v>3.80486111111111</v>
      </c>
      <c r="D34" s="7" t="n">
        <f aca="false">D33+September!D34</f>
        <v>1.15972222222222</v>
      </c>
      <c r="G34" s="3"/>
      <c r="H34" s="3"/>
      <c r="I34" s="3"/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September!C35+C36</f>
        <v>0.679861111111111</v>
      </c>
      <c r="D35" s="7" t="n">
        <f aca="false">D34-D37</f>
        <v>0.409722222222222</v>
      </c>
      <c r="G35" s="3"/>
      <c r="H35" s="3"/>
      <c r="I35" s="3"/>
      <c r="L35" s="3"/>
      <c r="M35" s="3"/>
      <c r="N35" s="3"/>
    </row>
    <row r="36" customFormat="false" ht="23.85" hidden="false" customHeight="false" outlineLevel="0" collapsed="false">
      <c r="B36" s="8" t="s">
        <v>69</v>
      </c>
      <c r="C36" s="7" t="n">
        <f aca="false">C33-C37</f>
        <v>-0.390972222222222</v>
      </c>
      <c r="D36" s="2"/>
      <c r="G36" s="3"/>
      <c r="H36" s="3"/>
      <c r="I36" s="3"/>
      <c r="L36" s="3"/>
      <c r="M36" s="3"/>
      <c r="N36" s="3"/>
    </row>
    <row r="37" customFormat="false" ht="12.8" hidden="false" customHeight="false" outlineLevel="0" collapsed="false">
      <c r="B37" s="2" t="s">
        <v>32</v>
      </c>
      <c r="C37" s="7" t="n">
        <v>0.833333333333333</v>
      </c>
      <c r="D37" s="7" t="n">
        <f aca="false">September!D37</f>
        <v>0.75</v>
      </c>
      <c r="G37" s="3"/>
      <c r="H37" s="3"/>
      <c r="I37" s="3"/>
      <c r="L37" s="3"/>
      <c r="M37" s="3"/>
      <c r="N37" s="3"/>
    </row>
    <row r="38" customFormat="false" ht="12.8" hidden="false" customHeight="false" outlineLevel="0" collapsed="false">
      <c r="G38" s="3"/>
      <c r="H38" s="3"/>
      <c r="I38" s="3"/>
      <c r="L38" s="3"/>
      <c r="M38" s="3"/>
      <c r="N38" s="3"/>
    </row>
    <row r="39" customFormat="false" ht="12.8" hidden="false" customHeight="false" outlineLevel="0" collapsed="false">
      <c r="G39" s="3"/>
      <c r="H39" s="3"/>
      <c r="I39" s="3"/>
      <c r="L39" s="3"/>
      <c r="M39" s="3"/>
      <c r="N39" s="3"/>
    </row>
    <row r="40" customFormat="false" ht="12.8" hidden="false" customHeight="false" outlineLevel="0" collapsed="false">
      <c r="G40" s="3"/>
      <c r="H40" s="3"/>
      <c r="I40" s="3"/>
      <c r="N40" s="3"/>
    </row>
    <row r="41" customFormat="false" ht="12.8" hidden="false" customHeight="false" outlineLevel="0" collapsed="false">
      <c r="G41" s="3"/>
      <c r="H41" s="3"/>
      <c r="I41" s="3"/>
      <c r="N41" s="3"/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 C36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D35">
    <cfRule type="cellIs" priority="4" operator="greaterThanOr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41"/>
  <sheetViews>
    <sheetView showFormulas="false" showGridLines="true" showRowColHeaders="true" showZeros="true" rightToLeft="false" tabSelected="false" showOutlineSymbols="true" defaultGridColor="true" view="normal" topLeftCell="H1" colorId="64" zoomScale="100" zoomScaleNormal="100" zoomScalePageLayoutView="100" workbookViewId="0">
      <selection pane="topLeft" activeCell="C35" activeCellId="0" sqref="C3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false" hidden="false" outlineLevel="0" max="15" min="15" style="9" width="11.52"/>
    <col collapsed="false" customWidth="true" hidden="false" outlineLevel="0" max="16" min="16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F2" s="1" t="s">
        <v>36</v>
      </c>
      <c r="G2" s="1"/>
      <c r="H2" s="1"/>
      <c r="I2" s="1"/>
      <c r="J2" s="1"/>
      <c r="K2" s="8"/>
      <c r="L2" s="1" t="s">
        <v>37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SUMIF(F$1:F199,B3,I$1:I199 )</f>
        <v>0</v>
      </c>
      <c r="D3" s="3" t="n">
        <f aca="false">SUMIF($F$1:$F$204,$B3,$N$1:$N$204 )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SUMIF(F2:F199,B4,I2:I199 )</f>
        <v>0</v>
      </c>
      <c r="D4" s="3" t="n">
        <f aca="false">SUMIF($F$1:$F$204,$B4,$N$1:$N$204 )</f>
        <v>0</v>
      </c>
    </row>
    <row r="5" customFormat="false" ht="35.05" hidden="false" customHeight="false" outlineLevel="0" collapsed="false">
      <c r="A5" s="5"/>
      <c r="B5" s="0" t="n">
        <v>3</v>
      </c>
      <c r="C5" s="3" t="n">
        <f aca="false">SUMIF(F3:F201,B5,I3:I201 )</f>
        <v>0.0618055555555556</v>
      </c>
      <c r="D5" s="3" t="n">
        <f aca="false">SUMIF($F$1:$F$204,$B5,$N$1:$N$204 )</f>
        <v>0</v>
      </c>
      <c r="F5" s="0" t="n">
        <v>3</v>
      </c>
      <c r="G5" s="3" t="n">
        <v>0.444444444444444</v>
      </c>
      <c r="H5" s="3" t="n">
        <v>0.50625</v>
      </c>
      <c r="I5" s="3" t="n">
        <f aca="false">IF(ISNUMBER(H5), H5-G5, 0)</f>
        <v>0.0618055555555556</v>
      </c>
      <c r="J5" s="9" t="s">
        <v>103</v>
      </c>
      <c r="N5" s="3" t="n">
        <f aca="false">IF(ISNUMBER(M5), M5-L5, 0)</f>
        <v>0</v>
      </c>
    </row>
    <row r="6" customFormat="false" ht="23.85" hidden="false" customHeight="false" outlineLevel="0" collapsed="false">
      <c r="A6" s="5"/>
      <c r="B6" s="0" t="n">
        <v>4</v>
      </c>
      <c r="C6" s="3" t="n">
        <f aca="false">SUMIF(F4:F202,B6,I4:I202 )</f>
        <v>0.0625</v>
      </c>
      <c r="D6" s="3" t="n">
        <f aca="false">SUMIF($F$1:$F$204,$B6,$N$1:$N$204 )</f>
        <v>0</v>
      </c>
      <c r="F6" s="0" t="n">
        <v>4</v>
      </c>
      <c r="G6" s="3" t="n">
        <v>0.53125</v>
      </c>
      <c r="H6" s="3" t="n">
        <v>0.59375</v>
      </c>
      <c r="I6" s="3" t="n">
        <f aca="false">IF(ISNUMBER(H6), H6-G6, 0)</f>
        <v>0.0625</v>
      </c>
      <c r="J6" s="9" t="s">
        <v>104</v>
      </c>
      <c r="L6" s="3"/>
      <c r="M6" s="3"/>
      <c r="N6" s="3" t="n">
        <f aca="false">IF(ISNUMBER(M6), M6-L6, 0)</f>
        <v>0</v>
      </c>
    </row>
    <row r="7" customFormat="false" ht="35.05" hidden="false" customHeight="false" outlineLevel="0" collapsed="false">
      <c r="A7" s="5"/>
      <c r="B7" s="0" t="n">
        <v>5</v>
      </c>
      <c r="C7" s="3" t="n">
        <f aca="false">SUMIF(F5:F203,B7,I5:I203 )</f>
        <v>0.0347222222222222</v>
      </c>
      <c r="D7" s="3" t="n">
        <f aca="false">SUMIF($F$1:$F$204,$B7,$N$1:$N$204 )</f>
        <v>0.00486111111111111</v>
      </c>
      <c r="F7" s="0" t="n">
        <v>5</v>
      </c>
      <c r="G7" s="3" t="n">
        <v>0.420833333333333</v>
      </c>
      <c r="H7" s="3" t="n">
        <v>0.427777777777778</v>
      </c>
      <c r="I7" s="3" t="n">
        <f aca="false">IF(ISNUMBER(H7), H7-G7, 0)</f>
        <v>0.00694444444444444</v>
      </c>
      <c r="J7" s="9" t="s">
        <v>65</v>
      </c>
      <c r="L7" s="3" t="n">
        <v>0.427777777777778</v>
      </c>
      <c r="M7" s="3" t="n">
        <v>0.432638888888889</v>
      </c>
      <c r="N7" s="3" t="n">
        <f aca="false">IF(ISNUMBER(M7), M7-L7, 0)</f>
        <v>0.00486111111111111</v>
      </c>
      <c r="O7" s="9" t="s">
        <v>105</v>
      </c>
    </row>
    <row r="8" customFormat="false" ht="12.8" hidden="false" customHeight="false" outlineLevel="0" collapsed="false">
      <c r="A8" s="5"/>
      <c r="B8" s="0" t="n">
        <v>6</v>
      </c>
      <c r="C8" s="3" t="n">
        <f aca="false">SUMIF(F$1:F204,B8,I$1:I204 )</f>
        <v>0</v>
      </c>
      <c r="D8" s="3" t="n">
        <f aca="false">SUMIF($F$1:$F$204,$B8,$N$1:$N$204 )</f>
        <v>0</v>
      </c>
      <c r="F8" s="0" t="n">
        <v>5</v>
      </c>
      <c r="G8" s="3" t="n">
        <v>0.432638888888889</v>
      </c>
      <c r="H8" s="3" t="n">
        <v>0.45</v>
      </c>
      <c r="I8" s="3" t="n">
        <f aca="false">IF(ISNUMBER(H8), H8-G8, 0)</f>
        <v>0.0173611111111111</v>
      </c>
      <c r="J8" s="9" t="s">
        <v>106</v>
      </c>
      <c r="N8" s="3" t="n">
        <f aca="false">IF(ISNUMBER(M8), M8-L8, 0)</f>
        <v>0</v>
      </c>
    </row>
    <row r="9" customFormat="false" ht="12.8" hidden="false" customHeight="false" outlineLevel="0" collapsed="false">
      <c r="A9" s="5"/>
      <c r="B9" s="0" t="n">
        <v>7</v>
      </c>
      <c r="C9" s="3" t="n">
        <f aca="false">SUMIF(F$1:F205,B9,I$1:I205 )</f>
        <v>0</v>
      </c>
      <c r="D9" s="3" t="n">
        <f aca="false">SUMIF($F$1:$F$204,$B9,$N$1:$N$204 )</f>
        <v>0</v>
      </c>
      <c r="F9" s="0" t="n">
        <v>5</v>
      </c>
      <c r="G9" s="3" t="n">
        <v>0.763888888888889</v>
      </c>
      <c r="H9" s="3" t="n">
        <v>0.774305555555556</v>
      </c>
      <c r="I9" s="3" t="n">
        <f aca="false">IF(ISNUMBER(H9), H9-G9, 0)</f>
        <v>0.0104166666666667</v>
      </c>
      <c r="J9" s="9" t="s">
        <v>65</v>
      </c>
      <c r="L9" s="3"/>
      <c r="M9" s="3"/>
      <c r="N9" s="3" t="n">
        <f aca="false">IF(ISNUMBER(M9), M9-L9, 0)</f>
        <v>0</v>
      </c>
    </row>
    <row r="10" customFormat="false" ht="12.8" hidden="false" customHeight="false" outlineLevel="0" collapsed="false">
      <c r="A10" s="5"/>
      <c r="B10" s="0" t="n">
        <v>8</v>
      </c>
      <c r="C10" s="3" t="n">
        <f aca="false">SUMIF(F$1:F206,B10,I$1:I206 )</f>
        <v>0</v>
      </c>
      <c r="D10" s="3" t="n">
        <f aca="false">SUMIF($F$1:$F$204,$B10,$N$1:$N$204 )</f>
        <v>0</v>
      </c>
      <c r="F10" s="0" t="n">
        <v>9</v>
      </c>
      <c r="G10" s="3" t="n">
        <v>0.902083333333333</v>
      </c>
      <c r="H10" s="3" t="n">
        <v>0.9375</v>
      </c>
      <c r="I10" s="3" t="n">
        <f aca="false">IF(ISNUMBER(H10), H10-G10, 0)</f>
        <v>0.0354166666666667</v>
      </c>
      <c r="J10" s="9" t="s">
        <v>107</v>
      </c>
      <c r="L10" s="3"/>
      <c r="M10" s="3"/>
      <c r="N10" s="3" t="n">
        <f aca="false">IF(ISNUMBER(M10), M10-L10, 0)</f>
        <v>0</v>
      </c>
    </row>
    <row r="11" customFormat="false" ht="12.8" hidden="false" customHeight="false" outlineLevel="0" collapsed="false">
      <c r="A11" s="5" t="n">
        <v>2</v>
      </c>
      <c r="B11" s="0" t="n">
        <v>9</v>
      </c>
      <c r="C11" s="3" t="n">
        <f aca="false">SUMIF(F$1:F207,B11,I$1:I207 )</f>
        <v>0.0354166666666667</v>
      </c>
      <c r="D11" s="3" t="n">
        <f aca="false">SUMIF($F$1:$F$204,$B11,$N$1:$N$204 )</f>
        <v>0</v>
      </c>
      <c r="F11" s="0" t="n">
        <v>15</v>
      </c>
      <c r="G11" s="3" t="n">
        <v>0.583333333333333</v>
      </c>
      <c r="H11" s="3" t="n">
        <v>0.61875</v>
      </c>
      <c r="I11" s="3" t="n">
        <f aca="false">IF(ISNUMBER(H11), H11-G11, 0)</f>
        <v>0.0354166666666667</v>
      </c>
      <c r="J11" s="9" t="s">
        <v>107</v>
      </c>
      <c r="L11" s="3"/>
      <c r="M11" s="3"/>
      <c r="N11" s="3" t="n">
        <f aca="false">IF(ISNUMBER(M11), M11-L11, 0)</f>
        <v>0</v>
      </c>
    </row>
    <row r="12" customFormat="false" ht="23.85" hidden="false" customHeight="false" outlineLevel="0" collapsed="false">
      <c r="A12" s="5"/>
      <c r="B12" s="0" t="n">
        <v>10</v>
      </c>
      <c r="C12" s="3" t="n">
        <f aca="false">SUMIF(F$1:F208,B12,I$1:I208 )</f>
        <v>0</v>
      </c>
      <c r="D12" s="3" t="n">
        <f aca="false">SUMIF($F$1:$F$204,$B12,$N$1:$N$204 )</f>
        <v>0</v>
      </c>
      <c r="F12" s="0" t="n">
        <v>15</v>
      </c>
      <c r="G12" s="3" t="n">
        <v>0.652777777777778</v>
      </c>
      <c r="H12" s="3" t="n">
        <v>0.740277777777778</v>
      </c>
      <c r="I12" s="3" t="n">
        <f aca="false">IF(ISNUMBER(H12), H12-G12, 0)</f>
        <v>0.0875</v>
      </c>
      <c r="J12" s="9" t="s">
        <v>108</v>
      </c>
      <c r="L12" s="3"/>
      <c r="M12" s="3"/>
      <c r="N12" s="3" t="n">
        <f aca="false">IF(ISNUMBER(M12), M12-L12, 0)</f>
        <v>0</v>
      </c>
    </row>
    <row r="13" customFormat="false" ht="23.85" hidden="false" customHeight="false" outlineLevel="0" collapsed="false">
      <c r="A13" s="5"/>
      <c r="B13" s="0" t="n">
        <v>11</v>
      </c>
      <c r="C13" s="3" t="n">
        <f aca="false">SUMIF(F$1:F209,B13,I$1:I209 )</f>
        <v>0</v>
      </c>
      <c r="D13" s="3" t="n">
        <f aca="false">SUMIF($F$1:$F$204,$B13,$N$1:$N$204 )</f>
        <v>0</v>
      </c>
      <c r="F13" s="0" t="n">
        <v>18</v>
      </c>
      <c r="G13" s="3" t="n">
        <v>0.423611111111111</v>
      </c>
      <c r="H13" s="3" t="n">
        <v>0.444444444444444</v>
      </c>
      <c r="I13" s="3" t="n">
        <f aca="false">IF(ISNUMBER(H13), H13-G13, 0)</f>
        <v>0.0208333333333333</v>
      </c>
      <c r="J13" s="9" t="s">
        <v>65</v>
      </c>
      <c r="L13" s="3" t="n">
        <v>0.444444444444444</v>
      </c>
      <c r="M13" s="3" t="n">
        <v>0.46875</v>
      </c>
      <c r="N13" s="3" t="n">
        <f aca="false">IF(ISNUMBER(M13), M13-L13, 0)</f>
        <v>0.0243055555555556</v>
      </c>
      <c r="O13" s="9" t="s">
        <v>109</v>
      </c>
    </row>
    <row r="14" customFormat="false" ht="23.85" hidden="false" customHeight="false" outlineLevel="0" collapsed="false">
      <c r="A14" s="5"/>
      <c r="B14" s="0" t="n">
        <v>12</v>
      </c>
      <c r="C14" s="3" t="n">
        <f aca="false">SUMIF(F$1:F210,B14,I$1:I210 )</f>
        <v>0</v>
      </c>
      <c r="D14" s="3" t="n">
        <f aca="false">SUMIF($F$1:$F$204,$B14,$N$1:$N$204 )</f>
        <v>0</v>
      </c>
      <c r="F14" s="0" t="n">
        <v>18</v>
      </c>
      <c r="G14" s="3" t="n">
        <v>0.46875</v>
      </c>
      <c r="H14" s="3" t="n">
        <v>0.555555555555555</v>
      </c>
      <c r="I14" s="3" t="n">
        <f aca="false">IF(ISNUMBER(H14), H14-G14, 0)</f>
        <v>0.0868055555555556</v>
      </c>
      <c r="J14" s="11" t="s">
        <v>110</v>
      </c>
      <c r="K14" s="11"/>
      <c r="L14" s="3"/>
      <c r="M14" s="3"/>
      <c r="N14" s="3" t="n">
        <f aca="false">IF(ISNUMBER(M14), M14-L14, 0)</f>
        <v>0</v>
      </c>
    </row>
    <row r="15" customFormat="false" ht="12.8" hidden="false" customHeight="false" outlineLevel="0" collapsed="false">
      <c r="A15" s="5"/>
      <c r="B15" s="0" t="n">
        <v>13</v>
      </c>
      <c r="C15" s="3" t="n">
        <f aca="false">SUMIF(F$1:F211,B15,I$1:I211 )</f>
        <v>0</v>
      </c>
      <c r="D15" s="3" t="n">
        <f aca="false">SUMIF($F$1:$F$204,$B15,$N$1:$N$204 )</f>
        <v>0</v>
      </c>
      <c r="F15" s="0" t="n">
        <v>18</v>
      </c>
      <c r="G15" s="3" t="n">
        <v>0.586805555555556</v>
      </c>
      <c r="H15" s="3" t="n">
        <v>0.694444444444444</v>
      </c>
      <c r="I15" s="3" t="n">
        <f aca="false">IF(ISNUMBER(H15), H15-G15, 0)</f>
        <v>0.107638888888889</v>
      </c>
      <c r="J15" s="9" t="s">
        <v>111</v>
      </c>
      <c r="L15" s="3"/>
      <c r="M15" s="3"/>
      <c r="N15" s="3" t="n">
        <f aca="false">IF(ISNUMBER(M15), M15-L15, 0)</f>
        <v>0</v>
      </c>
    </row>
    <row r="16" customFormat="false" ht="23.85" hidden="false" customHeight="false" outlineLevel="0" collapsed="false">
      <c r="A16" s="5"/>
      <c r="B16" s="0" t="n">
        <v>14</v>
      </c>
      <c r="C16" s="3" t="n">
        <f aca="false">SUMIF(F$1:F212,B16,I$1:I212 )</f>
        <v>0</v>
      </c>
      <c r="D16" s="3" t="n">
        <f aca="false">SUMIF($F$1:$F$204,$B16,$N$1:$N$204 )</f>
        <v>0</v>
      </c>
      <c r="F16" s="0" t="n">
        <v>19</v>
      </c>
      <c r="G16" s="3" t="n">
        <v>0.770833333333333</v>
      </c>
      <c r="H16" s="3" t="n">
        <v>0.854166666666667</v>
      </c>
      <c r="I16" s="3" t="n">
        <f aca="false">IF(ISNUMBER(H16), H16-G16, 0)</f>
        <v>0.0833333333333333</v>
      </c>
      <c r="J16" s="9" t="s">
        <v>112</v>
      </c>
      <c r="L16" s="3"/>
      <c r="M16" s="3"/>
      <c r="N16" s="3" t="n">
        <f aca="false">IF(ISNUMBER(M16), M16-L16, 0)</f>
        <v>0</v>
      </c>
      <c r="P16" s="6"/>
    </row>
    <row r="17" customFormat="false" ht="23.85" hidden="false" customHeight="false" outlineLevel="0" collapsed="false">
      <c r="A17" s="5"/>
      <c r="B17" s="0" t="n">
        <v>15</v>
      </c>
      <c r="C17" s="3" t="n">
        <f aca="false">SUMIF(F$1:F213,B17,I$1:I213 )</f>
        <v>0.122916666666667</v>
      </c>
      <c r="D17" s="3" t="n">
        <f aca="false">SUMIF($F$1:$F$204,$B17,$N$1:$N$204 )</f>
        <v>0</v>
      </c>
      <c r="F17" s="0" t="n">
        <v>20</v>
      </c>
      <c r="G17" s="3" t="n">
        <v>0.527777777777778</v>
      </c>
      <c r="H17" s="3" t="n">
        <v>0.611111111111111</v>
      </c>
      <c r="I17" s="3" t="n">
        <f aca="false">IF(ISNUMBER(H17), H17-G17, 0)</f>
        <v>0.0833333333333333</v>
      </c>
      <c r="J17" s="9" t="s">
        <v>113</v>
      </c>
      <c r="L17" s="3"/>
      <c r="M17" s="3"/>
      <c r="N17" s="3" t="n">
        <f aca="false">IF(ISNUMBER(M17), M17-L17, 0)</f>
        <v>0</v>
      </c>
    </row>
    <row r="18" customFormat="false" ht="23.85" hidden="false" customHeight="false" outlineLevel="0" collapsed="false">
      <c r="A18" s="5" t="n">
        <v>3</v>
      </c>
      <c r="B18" s="0" t="n">
        <v>16</v>
      </c>
      <c r="C18" s="3" t="n">
        <f aca="false">SUMIF(F$1:F214,B18,I$1:I214 )</f>
        <v>0</v>
      </c>
      <c r="D18" s="3" t="n">
        <f aca="false">SUMIF($F$1:$F$204,$B18,$N$1:$N$204 )</f>
        <v>0</v>
      </c>
      <c r="F18" s="0" t="n">
        <v>20</v>
      </c>
      <c r="G18" s="3" t="n">
        <v>0.680555555555555</v>
      </c>
      <c r="H18" s="3" t="n">
        <v>0.729166666666667</v>
      </c>
      <c r="I18" s="3" t="n">
        <f aca="false">IF(ISNUMBER(H18), H18-G18, 0)</f>
        <v>0.0486111111111111</v>
      </c>
      <c r="J18" s="9" t="s">
        <v>114</v>
      </c>
      <c r="L18" s="3"/>
      <c r="M18" s="3"/>
      <c r="N18" s="3" t="n">
        <f aca="false">IF(ISNUMBER(M18), M18-L18, 0)</f>
        <v>0</v>
      </c>
    </row>
    <row r="19" customFormat="false" ht="12.8" hidden="false" customHeight="false" outlineLevel="0" collapsed="false">
      <c r="A19" s="5"/>
      <c r="B19" s="0" t="n">
        <v>17</v>
      </c>
      <c r="C19" s="3" t="n">
        <f aca="false">SUMIF(F$1:F215,B19,I$1:I215 )</f>
        <v>0</v>
      </c>
      <c r="D19" s="3" t="n">
        <f aca="false">SUMIF($F$1:$F$204,$B19,$N$1:$N$204 )</f>
        <v>0</v>
      </c>
      <c r="F19" s="0" t="n">
        <v>20</v>
      </c>
      <c r="G19" s="3" t="n">
        <v>0.774305555555556</v>
      </c>
      <c r="H19" s="3" t="n">
        <v>0.784722222222222</v>
      </c>
      <c r="I19" s="3" t="n">
        <f aca="false">IF(ISNUMBER(H19), H19-G19, 0)</f>
        <v>0.0104166666666667</v>
      </c>
      <c r="J19" s="9" t="s">
        <v>115</v>
      </c>
      <c r="L19" s="3"/>
      <c r="M19" s="3"/>
      <c r="N19" s="3" t="n">
        <f aca="false">IF(ISNUMBER(M19), M19-L19, 0)</f>
        <v>0</v>
      </c>
    </row>
    <row r="20" customFormat="false" ht="23.85" hidden="false" customHeight="false" outlineLevel="0" collapsed="false">
      <c r="A20" s="5"/>
      <c r="B20" s="0" t="n">
        <v>18</v>
      </c>
      <c r="C20" s="3" t="n">
        <f aca="false">SUMIF(F$1:F216,B20,I$1:I216 )</f>
        <v>0.215277777777778</v>
      </c>
      <c r="D20" s="3" t="n">
        <f aca="false">SUMIF($F$1:$F$204,$B20,$N$1:$N$204 )</f>
        <v>0.0243055555555556</v>
      </c>
      <c r="F20" s="0" t="n">
        <v>24</v>
      </c>
      <c r="G20" s="3" t="n">
        <v>0.569444444444444</v>
      </c>
      <c r="H20" s="3" t="n">
        <v>0.597222222222222</v>
      </c>
      <c r="I20" s="3" t="n">
        <f aca="false">IF(ISNUMBER(H20), H20-G20, 0)</f>
        <v>0.0277777777777778</v>
      </c>
      <c r="J20" s="9" t="s">
        <v>116</v>
      </c>
      <c r="L20" s="3"/>
      <c r="M20" s="3"/>
      <c r="N20" s="3" t="n">
        <f aca="false">IF(ISNUMBER(M20), M20-L20, 0)</f>
        <v>0</v>
      </c>
    </row>
    <row r="21" customFormat="false" ht="12.8" hidden="false" customHeight="false" outlineLevel="0" collapsed="false">
      <c r="A21" s="5"/>
      <c r="B21" s="0" t="n">
        <v>19</v>
      </c>
      <c r="C21" s="3" t="n">
        <f aca="false">SUMIF(F$1:F217,B21,I$1:I217 )</f>
        <v>0.0833333333333333</v>
      </c>
      <c r="D21" s="3" t="n">
        <f aca="false">SUMIF($F$1:$F$204,$B21,$N$1:$N$204 )</f>
        <v>0</v>
      </c>
      <c r="F21" s="0" t="n">
        <v>24</v>
      </c>
      <c r="G21" s="3" t="n">
        <v>0.805555555555555</v>
      </c>
      <c r="H21" s="3" t="n">
        <v>0.895833333333333</v>
      </c>
      <c r="I21" s="3" t="n">
        <f aca="false">IF(ISNUMBER(H21), H21-G21, 0)</f>
        <v>0.0902777777777778</v>
      </c>
      <c r="J21" s="9" t="s">
        <v>117</v>
      </c>
      <c r="L21" s="3"/>
      <c r="M21" s="3"/>
      <c r="N21" s="3" t="n">
        <f aca="false">IF(ISNUMBER(M21), M21-L21, 0)</f>
        <v>0</v>
      </c>
    </row>
    <row r="22" customFormat="false" ht="23.85" hidden="false" customHeight="false" outlineLevel="0" collapsed="false">
      <c r="A22" s="5"/>
      <c r="B22" s="0" t="n">
        <v>20</v>
      </c>
      <c r="C22" s="3" t="n">
        <f aca="false">SUMIF(F$1:F218,B22,I$1:I218 )</f>
        <v>0.142361111111111</v>
      </c>
      <c r="D22" s="3" t="n">
        <f aca="false">SUMIF($F$1:$F$204,$B22,$N$1:$N$204 )</f>
        <v>0</v>
      </c>
      <c r="F22" s="0" t="n">
        <v>25</v>
      </c>
      <c r="G22" s="3" t="n">
        <v>0.361111111111111</v>
      </c>
      <c r="H22" s="3" t="n">
        <v>0.395833333333333</v>
      </c>
      <c r="I22" s="3" t="n">
        <f aca="false">IF(ISNUMBER(H22), H22-G22, 0)</f>
        <v>0.0347222222222222</v>
      </c>
      <c r="J22" s="9" t="s">
        <v>118</v>
      </c>
      <c r="L22" s="3"/>
      <c r="M22" s="3"/>
      <c r="N22" s="3" t="n">
        <f aca="false">IF(ISNUMBER(M22), M22-L22, 0)</f>
        <v>0</v>
      </c>
    </row>
    <row r="23" customFormat="false" ht="23.85" hidden="false" customHeight="false" outlineLevel="0" collapsed="false">
      <c r="A23" s="5"/>
      <c r="B23" s="0" t="n">
        <v>22</v>
      </c>
      <c r="C23" s="3" t="n">
        <f aca="false">SUMIF(F$1:F219,B23,I$1:I219 )</f>
        <v>0</v>
      </c>
      <c r="D23" s="3" t="n">
        <f aca="false">SUMIF($F$1:$F$204,$B23,$N$1:$N$204 )</f>
        <v>0</v>
      </c>
      <c r="F23" s="0" t="n">
        <v>25</v>
      </c>
      <c r="G23" s="3" t="n">
        <v>0.451388888888889</v>
      </c>
      <c r="H23" s="3" t="n">
        <v>0.458333333333333</v>
      </c>
      <c r="I23" s="3" t="n">
        <f aca="false">IF(ISNUMBER(H23), H23-G23, 0)</f>
        <v>0.00694444444444444</v>
      </c>
      <c r="J23" s="9" t="s">
        <v>118</v>
      </c>
      <c r="L23" s="3"/>
      <c r="M23" s="3"/>
      <c r="N23" s="3" t="n">
        <f aca="false">IF(ISNUMBER(M23), M23-L23, 0)</f>
        <v>0</v>
      </c>
    </row>
    <row r="24" customFormat="false" ht="35.05" hidden="false" customHeight="false" outlineLevel="0" collapsed="false">
      <c r="A24" s="5" t="n">
        <v>4</v>
      </c>
      <c r="B24" s="0" t="n">
        <v>23</v>
      </c>
      <c r="C24" s="3" t="n">
        <f aca="false">SUMIF(F$1:F220,B24,I$1:I220 )</f>
        <v>0</v>
      </c>
      <c r="D24" s="3" t="n">
        <f aca="false">SUMIF($F$1:$F$204,$B24,$N$1:$N$204 )</f>
        <v>0</v>
      </c>
      <c r="F24" s="0" t="n">
        <v>26</v>
      </c>
      <c r="G24" s="3" t="n">
        <v>0.527777777777778</v>
      </c>
      <c r="H24" s="3" t="n">
        <v>0.555555555555555</v>
      </c>
      <c r="I24" s="3" t="n">
        <f aca="false">IF(ISNUMBER(H24), H24-G24, 0)</f>
        <v>0.0277777777777778</v>
      </c>
      <c r="J24" s="9" t="s">
        <v>119</v>
      </c>
      <c r="L24" s="3"/>
      <c r="M24" s="3"/>
      <c r="N24" s="3" t="n">
        <f aca="false">IF(ISNUMBER(M24), M24-L24, 0)</f>
        <v>0</v>
      </c>
    </row>
    <row r="25" customFormat="false" ht="35.05" hidden="false" customHeight="false" outlineLevel="0" collapsed="false">
      <c r="A25" s="5"/>
      <c r="B25" s="0" t="n">
        <v>24</v>
      </c>
      <c r="C25" s="3" t="n">
        <f aca="false">SUMIF(F$1:F221,B25,I$1:I221 )</f>
        <v>0.118055555555556</v>
      </c>
      <c r="D25" s="3" t="n">
        <f aca="false">SUMIF($F$1:$F$204,$B25,$N$1:$N$204 )</f>
        <v>0</v>
      </c>
      <c r="F25" s="0" t="n">
        <v>26</v>
      </c>
      <c r="G25" s="3" t="n">
        <v>0.555555555555555</v>
      </c>
      <c r="H25" s="3" t="n">
        <v>0.604166666666667</v>
      </c>
      <c r="I25" s="3" t="n">
        <f aca="false">IF(ISNUMBER(H25), H25-G25, 0)</f>
        <v>0.0486111111111111</v>
      </c>
      <c r="J25" s="9" t="s">
        <v>120</v>
      </c>
      <c r="L25" s="3"/>
      <c r="M25" s="3"/>
      <c r="N25" s="3" t="n">
        <f aca="false">IF(ISNUMBER(M25), M25-L25, 0)</f>
        <v>0</v>
      </c>
    </row>
    <row r="26" customFormat="false" ht="12.8" hidden="false" customHeight="false" outlineLevel="0" collapsed="false">
      <c r="A26" s="5"/>
      <c r="B26" s="0" t="n">
        <v>25</v>
      </c>
      <c r="C26" s="3" t="n">
        <f aca="false">SUMIF(F$1:F222,B26,I$1:I222 )</f>
        <v>0.0416666666666667</v>
      </c>
      <c r="D26" s="3" t="n">
        <f aca="false">SUMIF($F$1:$F$204,$B26,$N$1:$N$204 )</f>
        <v>0</v>
      </c>
      <c r="F26" s="0" t="n">
        <v>26</v>
      </c>
      <c r="G26" s="3" t="n">
        <v>0.666666666666667</v>
      </c>
      <c r="H26" s="3" t="n">
        <v>0.685416666666667</v>
      </c>
      <c r="I26" s="3" t="n">
        <f aca="false">IF(ISNUMBER(H26), H26-G26, 0)</f>
        <v>0.01875</v>
      </c>
      <c r="J26" s="9" t="s">
        <v>121</v>
      </c>
      <c r="L26" s="3"/>
      <c r="M26" s="3"/>
      <c r="N26" s="3" t="n">
        <f aca="false">IF(ISNUMBER(M26), M26-L26, 0)</f>
        <v>0</v>
      </c>
    </row>
    <row r="27" customFormat="false" ht="23.85" hidden="false" customHeight="false" outlineLevel="0" collapsed="false">
      <c r="A27" s="5"/>
      <c r="B27" s="0" t="n">
        <v>26</v>
      </c>
      <c r="C27" s="3" t="n">
        <f aca="false">SUMIF(F$1:F223,B27,I$1:I223 )</f>
        <v>0.0951388888888889</v>
      </c>
      <c r="D27" s="3" t="n">
        <f aca="false">SUMIF($F$1:$F$204,$B27,$N$1:$N$204 )</f>
        <v>0</v>
      </c>
      <c r="F27" s="0" t="n">
        <v>27</v>
      </c>
      <c r="G27" s="3" t="n">
        <v>0.486805555555556</v>
      </c>
      <c r="H27" s="3" t="n">
        <v>0.524305555555556</v>
      </c>
      <c r="I27" s="3" t="n">
        <f aca="false">IF(ISNUMBER(H27), H27-G27, 0)</f>
        <v>0.0375</v>
      </c>
      <c r="J27" s="9" t="s">
        <v>122</v>
      </c>
      <c r="L27" s="3"/>
      <c r="M27" s="3"/>
      <c r="N27" s="3" t="n">
        <f aca="false">IF(ISNUMBER(M27), M27-L27, 0)</f>
        <v>0</v>
      </c>
    </row>
    <row r="28" customFormat="false" ht="12.8" hidden="false" customHeight="false" outlineLevel="0" collapsed="false">
      <c r="A28" s="5"/>
      <c r="B28" s="0" t="n">
        <v>27</v>
      </c>
      <c r="C28" s="3" t="n">
        <f aca="false">SUMIF(F$1:F224,B28,I$1:I224 )</f>
        <v>0.0375</v>
      </c>
      <c r="D28" s="3" t="n">
        <f aca="false">SUMIF($F$1:$F$204,$B28,$N$1:$N$204 )</f>
        <v>0</v>
      </c>
      <c r="F28" s="0" t="n">
        <v>30</v>
      </c>
      <c r="G28" s="3" t="n">
        <v>0.5625</v>
      </c>
      <c r="H28" s="3" t="n">
        <v>0.604166666666667</v>
      </c>
      <c r="I28" s="3" t="n">
        <f aca="false">IF(ISNUMBER(H28), H28-G28, 0)</f>
        <v>0.0416666666666667</v>
      </c>
      <c r="J28" s="9" t="s">
        <v>123</v>
      </c>
      <c r="K28" s="9" t="s">
        <v>124</v>
      </c>
      <c r="L28" s="3"/>
      <c r="M28" s="3"/>
      <c r="N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SUMIF(F$1:F225,B29,I$1:I225 )</f>
        <v>0</v>
      </c>
      <c r="D29" s="3" t="n">
        <f aca="false">SUMIF($F$1:$F$204,$B29,$N$1:$N$204 )</f>
        <v>0</v>
      </c>
      <c r="G29" s="3"/>
      <c r="H29" s="3"/>
      <c r="L29" s="3"/>
      <c r="M29" s="3"/>
      <c r="N29" s="3"/>
    </row>
    <row r="30" customFormat="false" ht="12.8" hidden="false" customHeight="false" outlineLevel="0" collapsed="false">
      <c r="A30" s="5"/>
      <c r="B30" s="0" t="n">
        <v>29</v>
      </c>
      <c r="C30" s="3" t="n">
        <f aca="false">SUMIF(F$1:F226,B30,I$1:I226 )</f>
        <v>0</v>
      </c>
      <c r="D30" s="3" t="n">
        <f aca="false">SUMIF($F$1:$F$204,$B30,$N$1:$N$204 )</f>
        <v>0</v>
      </c>
      <c r="G30" s="3"/>
      <c r="H30" s="3"/>
      <c r="L30" s="3"/>
      <c r="M30" s="3"/>
      <c r="N30" s="3"/>
    </row>
    <row r="31" customFormat="false" ht="12.8" hidden="false" customHeight="false" outlineLevel="0" collapsed="false">
      <c r="A31" s="5" t="n">
        <v>5</v>
      </c>
      <c r="B31" s="0" t="n">
        <v>30</v>
      </c>
      <c r="C31" s="3" t="n">
        <f aca="false">SUMIF(F$1:F227,B31,I$1:I227 )</f>
        <v>0.0416666666666667</v>
      </c>
      <c r="D31" s="3" t="n">
        <f aca="false">SUMIF($F$1:$F$204,$B31,$N$1:$N$204 )</f>
        <v>0</v>
      </c>
      <c r="G31" s="3"/>
      <c r="H31" s="3"/>
      <c r="L31" s="3"/>
      <c r="M31" s="3"/>
      <c r="N31" s="3"/>
    </row>
    <row r="32" customFormat="false" ht="12.8" hidden="false" customHeight="false" outlineLevel="0" collapsed="false">
      <c r="A32" s="5"/>
      <c r="B32" s="0" t="n">
        <v>31</v>
      </c>
      <c r="C32" s="3" t="n">
        <f aca="false">SUMIF(F$1:F228,B32,I$1:I228 )</f>
        <v>0</v>
      </c>
      <c r="D32" s="3" t="n">
        <f aca="false">SUMIF($F$1:$F$204,$B32,$N$1:$N$204 )</f>
        <v>0</v>
      </c>
      <c r="G32" s="3"/>
      <c r="H32" s="3"/>
      <c r="L32" s="3"/>
      <c r="M32" s="3"/>
      <c r="N32" s="3"/>
    </row>
    <row r="33" customFormat="false" ht="12.8" hidden="false" customHeight="false" outlineLevel="0" collapsed="false">
      <c r="B33" s="2" t="s">
        <v>7</v>
      </c>
      <c r="C33" s="7" t="n">
        <f aca="false">SUM(C3:C32)</f>
        <v>1.09236111111111</v>
      </c>
      <c r="D33" s="7" t="n">
        <f aca="false">SUM(D3:D32)</f>
        <v>0.0291666666666667</v>
      </c>
      <c r="G33" s="3"/>
      <c r="H33" s="3"/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C33+October!C34</f>
        <v>4.89722222222222</v>
      </c>
      <c r="D34" s="7" t="n">
        <f aca="false">D33+October!D34</f>
        <v>1.18888888888889</v>
      </c>
      <c r="G34" s="3"/>
      <c r="H34" s="3"/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October!C35+C36</f>
        <v>0.938888888888889</v>
      </c>
      <c r="D35" s="7" t="n">
        <f aca="false">D34-D37</f>
        <v>0.438888888888889</v>
      </c>
      <c r="G35" s="3"/>
      <c r="H35" s="3"/>
      <c r="L35" s="3"/>
      <c r="M35" s="3"/>
      <c r="N35" s="3"/>
    </row>
    <row r="36" customFormat="false" ht="23.85" hidden="false" customHeight="false" outlineLevel="0" collapsed="false">
      <c r="B36" s="8" t="s">
        <v>69</v>
      </c>
      <c r="C36" s="7" t="n">
        <f aca="false">C33-C37</f>
        <v>0.259027777777778</v>
      </c>
      <c r="D36" s="2"/>
      <c r="G36" s="3"/>
      <c r="H36" s="3"/>
      <c r="L36" s="3"/>
      <c r="M36" s="3"/>
      <c r="N36" s="3"/>
    </row>
    <row r="37" customFormat="false" ht="12.8" hidden="false" customHeight="false" outlineLevel="0" collapsed="false">
      <c r="B37" s="2" t="s">
        <v>32</v>
      </c>
      <c r="C37" s="7" t="n">
        <v>0.833333333333333</v>
      </c>
      <c r="D37" s="7" t="n">
        <f aca="false">October!D37</f>
        <v>0.75</v>
      </c>
      <c r="G37" s="3"/>
      <c r="H37" s="3"/>
      <c r="L37" s="3"/>
      <c r="M37" s="3"/>
      <c r="N37" s="3"/>
    </row>
    <row r="38" customFormat="false" ht="12.8" hidden="false" customHeight="false" outlineLevel="0" collapsed="false">
      <c r="G38" s="3"/>
      <c r="H38" s="3"/>
      <c r="I38" s="3"/>
      <c r="L38" s="3"/>
      <c r="M38" s="3"/>
      <c r="N38" s="3"/>
    </row>
    <row r="39" customFormat="false" ht="12.8" hidden="false" customHeight="false" outlineLevel="0" collapsed="false">
      <c r="G39" s="3"/>
      <c r="H39" s="3"/>
      <c r="I39" s="3"/>
      <c r="L39" s="3"/>
      <c r="M39" s="3"/>
      <c r="N39" s="3"/>
    </row>
    <row r="40" customFormat="false" ht="12.8" hidden="false" customHeight="false" outlineLevel="0" collapsed="false">
      <c r="G40" s="3"/>
      <c r="H40" s="3"/>
      <c r="I40" s="3"/>
      <c r="N40" s="3"/>
    </row>
    <row r="41" customFormat="false" ht="12.8" hidden="false" customHeight="false" outlineLevel="0" collapsed="false">
      <c r="G41" s="3"/>
      <c r="H41" s="3"/>
      <c r="I41" s="3"/>
      <c r="N41" s="3"/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D35">
    <cfRule type="cellIs" priority="4" operator="greaterThanOrEqual" aboveAverage="0" equalAverage="0" bottom="0" percent="0" rank="0" text="" dxfId="0">
      <formula>0</formula>
    </cfRule>
  </conditionalFormatting>
  <conditionalFormatting sqref="C36">
    <cfRule type="cellIs" priority="5" operator="greaterThan" aboveAverage="0" equalAverage="0" bottom="0" percent="0" rank="0" text="" dxfId="0">
      <formula>0</formula>
    </cfRule>
    <cfRule type="cellIs" priority="6" operator="lessThanOr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40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K16" activeCellId="0" sqref="K1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true" hidden="false" outlineLevel="0" max="15" min="15" style="9" width="15.97"/>
    <col collapsed="false" customWidth="true" hidden="false" outlineLevel="0" max="16" min="16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F2" s="1" t="s">
        <v>36</v>
      </c>
      <c r="G2" s="1"/>
      <c r="H2" s="1"/>
      <c r="I2" s="1"/>
      <c r="J2" s="1"/>
      <c r="K2" s="8"/>
      <c r="L2" s="1" t="s">
        <v>37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SUMIF(F$1:F198,B3,I$1:I198 )</f>
        <v>0</v>
      </c>
      <c r="D3" s="3" t="n">
        <f aca="false">SUMIF($F$1:$F$203,$B3,$N$1:$N$203 )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SUMIF(F2:F198,B4,I2:I198 )</f>
        <v>0.104861111111111</v>
      </c>
      <c r="D4" s="3" t="n">
        <f aca="false">SUMIF($F$1:$F$203,$B4,$N$1:$N$203 )</f>
        <v>0</v>
      </c>
    </row>
    <row r="5" customFormat="false" ht="12.8" hidden="false" customHeight="false" outlineLevel="0" collapsed="false">
      <c r="A5" s="5"/>
      <c r="B5" s="0" t="n">
        <v>3</v>
      </c>
      <c r="C5" s="3" t="n">
        <f aca="false">SUMIF(F3:F200,B5,I3:I200 )</f>
        <v>0.0708333333333333</v>
      </c>
      <c r="D5" s="3" t="n">
        <f aca="false">SUMIF($F$1:$F$203,$B5,$N$1:$N$203 )</f>
        <v>0</v>
      </c>
      <c r="G5" s="3"/>
      <c r="H5" s="3"/>
      <c r="I5" s="3" t="n">
        <f aca="false">IF(ISNUMBER(H5), H5-G5, 0)</f>
        <v>0</v>
      </c>
      <c r="N5" s="3" t="n">
        <f aca="false">IF(ISNUMBER(M5), M5-L5, 0)</f>
        <v>0</v>
      </c>
    </row>
    <row r="6" customFormat="false" ht="12.8" hidden="false" customHeight="false" outlineLevel="0" collapsed="false">
      <c r="A6" s="5"/>
      <c r="B6" s="0" t="n">
        <v>4</v>
      </c>
      <c r="C6" s="3" t="n">
        <f aca="false">SUMIF(F4:F201,B6,I4:I201 )</f>
        <v>0</v>
      </c>
      <c r="D6" s="3" t="n">
        <f aca="false">SUMIF($F$1:$F$203,$B6,$N$1:$N$203 )</f>
        <v>0</v>
      </c>
      <c r="F6" s="0" t="n">
        <v>2</v>
      </c>
      <c r="G6" s="3" t="n">
        <v>0.375</v>
      </c>
      <c r="H6" s="3" t="n">
        <v>0.388888888888889</v>
      </c>
      <c r="I6" s="3" t="n">
        <f aca="false">IF(ISNUMBER(H6), H6-G6, 0)</f>
        <v>0.0138888888888889</v>
      </c>
      <c r="J6" s="9" t="s">
        <v>107</v>
      </c>
      <c r="L6" s="3"/>
      <c r="M6" s="3"/>
      <c r="N6" s="3" t="n">
        <f aca="false">IF(ISNUMBER(M6), M6-L6, 0)</f>
        <v>0</v>
      </c>
    </row>
    <row r="7" customFormat="false" ht="12.8" hidden="false" customHeight="false" outlineLevel="0" collapsed="false">
      <c r="A7" s="5"/>
      <c r="B7" s="0" t="n">
        <v>5</v>
      </c>
      <c r="C7" s="3" t="n">
        <f aca="false">SUMIF(F5:F202,B7,I5:I202 )</f>
        <v>0</v>
      </c>
      <c r="D7" s="3" t="n">
        <f aca="false">SUMIF($F$1:$F$203,$B7,$N$1:$N$203 )</f>
        <v>0</v>
      </c>
      <c r="F7" s="0" t="n">
        <v>2</v>
      </c>
      <c r="G7" s="3" t="n">
        <v>0.4375</v>
      </c>
      <c r="H7" s="3" t="n">
        <v>0.476388888888889</v>
      </c>
      <c r="I7" s="3" t="n">
        <f aca="false">IF(ISNUMBER(H7), H7-G7, 0)</f>
        <v>0.0388888888888889</v>
      </c>
      <c r="J7" s="9" t="s">
        <v>125</v>
      </c>
      <c r="L7" s="3"/>
      <c r="M7" s="3"/>
      <c r="N7" s="3" t="n">
        <f aca="false">IF(ISNUMBER(M7), M7-L7, 0)</f>
        <v>0</v>
      </c>
    </row>
    <row r="8" customFormat="false" ht="12.8" hidden="false" customHeight="false" outlineLevel="0" collapsed="false">
      <c r="A8" s="5"/>
      <c r="B8" s="0" t="n">
        <v>6</v>
      </c>
      <c r="C8" s="3" t="n">
        <f aca="false">SUMIF(F$1:F203,B8,I$1:I203 )</f>
        <v>0</v>
      </c>
      <c r="D8" s="3" t="n">
        <f aca="false">SUMIF($F$1:$F$203,$B8,$N$1:$N$203 )</f>
        <v>0</v>
      </c>
      <c r="F8" s="0" t="n">
        <v>2</v>
      </c>
      <c r="G8" s="3" t="n">
        <v>0.479166666666667</v>
      </c>
      <c r="H8" s="3" t="n">
        <v>0.513888888888889</v>
      </c>
      <c r="I8" s="3" t="n">
        <f aca="false">IF(ISNUMBER(H8), H8-G8, 0)</f>
        <v>0.0347222222222222</v>
      </c>
      <c r="J8" s="9" t="s">
        <v>126</v>
      </c>
      <c r="N8" s="3" t="n">
        <f aca="false">IF(ISNUMBER(M8), M8-L8, 0)</f>
        <v>0</v>
      </c>
    </row>
    <row r="9" customFormat="false" ht="23.85" hidden="false" customHeight="false" outlineLevel="0" collapsed="false">
      <c r="A9" s="5"/>
      <c r="B9" s="0" t="n">
        <v>7</v>
      </c>
      <c r="C9" s="3" t="n">
        <f aca="false">SUMIF(F$1:F204,B9,I$1:I204 )</f>
        <v>0</v>
      </c>
      <c r="D9" s="3" t="n">
        <f aca="false">SUMIF($F$1:$F$203,$B9,$N$1:$N$203 )</f>
        <v>0</v>
      </c>
      <c r="F9" s="0" t="n">
        <v>2</v>
      </c>
      <c r="G9" s="3" t="n">
        <v>0.513888888888889</v>
      </c>
      <c r="H9" s="3" t="n">
        <v>0.53125</v>
      </c>
      <c r="I9" s="3" t="n">
        <f aca="false">IF(ISNUMBER(H9), H9-G9, 0)</f>
        <v>0.0173611111111111</v>
      </c>
      <c r="J9" s="9" t="s">
        <v>127</v>
      </c>
      <c r="L9" s="3"/>
      <c r="M9" s="3"/>
      <c r="N9" s="3" t="n">
        <f aca="false">IF(ISNUMBER(M9), M9-L9, 0)</f>
        <v>0</v>
      </c>
    </row>
    <row r="10" customFormat="false" ht="23.85" hidden="false" customHeight="false" outlineLevel="0" collapsed="false">
      <c r="A10" s="5"/>
      <c r="B10" s="0" t="n">
        <v>8</v>
      </c>
      <c r="C10" s="3" t="n">
        <f aca="false">SUMIF(F$1:F205,B10,I$1:I205 )</f>
        <v>0.0541666666666667</v>
      </c>
      <c r="D10" s="3" t="n">
        <f aca="false">SUMIF($F$1:$F$203,$B10,$N$1:$N$203 )</f>
        <v>0</v>
      </c>
      <c r="F10" s="0" t="n">
        <v>3</v>
      </c>
      <c r="G10" s="3" t="n">
        <v>0.841666666666667</v>
      </c>
      <c r="H10" s="3" t="n">
        <v>0.9125</v>
      </c>
      <c r="I10" s="3" t="n">
        <f aca="false">IF(ISNUMBER(H10), H10-G10, 0)</f>
        <v>0.0708333333333333</v>
      </c>
      <c r="J10" s="9" t="s">
        <v>128</v>
      </c>
      <c r="L10" s="3"/>
      <c r="M10" s="3"/>
      <c r="N10" s="3" t="n">
        <f aca="false">IF(ISNUMBER(M10), M10-L10, 0)</f>
        <v>0</v>
      </c>
    </row>
    <row r="11" customFormat="false" ht="12.8" hidden="false" customHeight="false" outlineLevel="0" collapsed="false">
      <c r="A11" s="5" t="n">
        <v>2</v>
      </c>
      <c r="B11" s="0" t="n">
        <v>9</v>
      </c>
      <c r="C11" s="3" t="n">
        <f aca="false">SUMIF(F$1:F206,B11,I$1:I206 )</f>
        <v>0.0173611111111111</v>
      </c>
      <c r="D11" s="3" t="n">
        <f aca="false">SUMIF($F$1:$F$203,$B11,$N$1:$N$203 )</f>
        <v>0</v>
      </c>
      <c r="F11" s="0" t="n">
        <v>8</v>
      </c>
      <c r="G11" s="3" t="n">
        <v>0.736111111111111</v>
      </c>
      <c r="H11" s="3" t="n">
        <v>0.740277777777778</v>
      </c>
      <c r="I11" s="3" t="n">
        <f aca="false">IF(ISNUMBER(H11), H11-G11, 0)</f>
        <v>0.00416666666666667</v>
      </c>
      <c r="J11" s="9" t="s">
        <v>107</v>
      </c>
      <c r="L11" s="3"/>
      <c r="M11" s="3"/>
      <c r="N11" s="3" t="n">
        <f aca="false">IF(ISNUMBER(M11), M11-L11, 0)</f>
        <v>0</v>
      </c>
    </row>
    <row r="12" customFormat="false" ht="23.85" hidden="false" customHeight="false" outlineLevel="0" collapsed="false">
      <c r="A12" s="5"/>
      <c r="B12" s="0" t="n">
        <v>10</v>
      </c>
      <c r="C12" s="3" t="n">
        <f aca="false">SUMIF(F$1:F207,B12,I$1:I207 )</f>
        <v>0</v>
      </c>
      <c r="D12" s="3" t="n">
        <f aca="false">SUMIF($F$1:$F$203,$B12,$N$1:$N$203 )</f>
        <v>0</v>
      </c>
      <c r="F12" s="0" t="n">
        <v>8</v>
      </c>
      <c r="G12" s="3" t="n">
        <v>0.769444444444444</v>
      </c>
      <c r="H12" s="3" t="n">
        <v>0.788194444444444</v>
      </c>
      <c r="I12" s="3" t="n">
        <f aca="false">IF(ISNUMBER(H12), H12-G12, 0)</f>
        <v>0.01875</v>
      </c>
      <c r="J12" s="9" t="s">
        <v>104</v>
      </c>
      <c r="L12" s="3"/>
      <c r="M12" s="3"/>
      <c r="N12" s="3" t="n">
        <f aca="false">IF(ISNUMBER(M12), M12-L12, 0)</f>
        <v>0</v>
      </c>
    </row>
    <row r="13" customFormat="false" ht="23.85" hidden="false" customHeight="false" outlineLevel="0" collapsed="false">
      <c r="A13" s="5"/>
      <c r="B13" s="0" t="n">
        <v>11</v>
      </c>
      <c r="C13" s="3" t="n">
        <f aca="false">SUMIF(F$1:F208,B13,I$1:I208 )</f>
        <v>0.0180555555555556</v>
      </c>
      <c r="D13" s="3" t="n">
        <f aca="false">SUMIF($F$1:$F$203,$B13,$N$1:$N$203 )</f>
        <v>0</v>
      </c>
      <c r="F13" s="0" t="n">
        <v>8</v>
      </c>
      <c r="G13" s="3" t="n">
        <v>0.809027777777778</v>
      </c>
      <c r="H13" s="3" t="n">
        <v>0.840277777777778</v>
      </c>
      <c r="I13" s="3" t="n">
        <f aca="false">IF(ISNUMBER(H13), H13-G13, 0)</f>
        <v>0.03125</v>
      </c>
      <c r="J13" s="9" t="s">
        <v>129</v>
      </c>
      <c r="L13" s="3"/>
      <c r="M13" s="3"/>
      <c r="N13" s="3" t="n">
        <f aca="false">IF(ISNUMBER(M13), M13-L13, 0)</f>
        <v>0</v>
      </c>
    </row>
    <row r="14" customFormat="false" ht="12.8" hidden="false" customHeight="false" outlineLevel="0" collapsed="false">
      <c r="A14" s="5"/>
      <c r="B14" s="0" t="n">
        <v>12</v>
      </c>
      <c r="C14" s="3" t="n">
        <f aca="false">SUMIF(F$1:F209,B14,I$1:I209 )</f>
        <v>0.00694444444444444</v>
      </c>
      <c r="D14" s="3" t="n">
        <f aca="false">SUMIF($F$1:$F$203,$B14,$N$1:$N$203 )</f>
        <v>0</v>
      </c>
      <c r="F14" s="0" t="n">
        <v>9</v>
      </c>
      <c r="G14" s="3" t="n">
        <v>0.534722222222222</v>
      </c>
      <c r="H14" s="3" t="n">
        <v>0.552083333333333</v>
      </c>
      <c r="I14" s="3" t="n">
        <f aca="false">IF(ISNUMBER(H14), H14-G14, 0)</f>
        <v>0.0173611111111111</v>
      </c>
      <c r="J14" s="11" t="s">
        <v>130</v>
      </c>
      <c r="K14" s="11" t="s">
        <v>131</v>
      </c>
      <c r="L14" s="3"/>
      <c r="M14" s="3"/>
      <c r="N14" s="3" t="n">
        <f aca="false">IF(ISNUMBER(M14), M14-L14, 0)</f>
        <v>0</v>
      </c>
    </row>
    <row r="15" customFormat="false" ht="23.85" hidden="false" customHeight="false" outlineLevel="0" collapsed="false">
      <c r="A15" s="5"/>
      <c r="B15" s="0" t="n">
        <v>13</v>
      </c>
      <c r="C15" s="3" t="n">
        <f aca="false">SUMIF(F$1:F210,B15,I$1:I210 )</f>
        <v>0</v>
      </c>
      <c r="D15" s="3" t="n">
        <f aca="false">SUMIF($F$1:$F$203,$B15,$N$1:$N$203 )</f>
        <v>0</v>
      </c>
      <c r="F15" s="0" t="n">
        <v>11</v>
      </c>
      <c r="G15" s="3" t="n">
        <v>0.447222222222222</v>
      </c>
      <c r="H15" s="3" t="n">
        <v>0.465277777777778</v>
      </c>
      <c r="I15" s="3" t="n">
        <f aca="false">IF(ISNUMBER(H15), H15-G15, 0)</f>
        <v>0.0180555555555556</v>
      </c>
      <c r="J15" s="9" t="s">
        <v>132</v>
      </c>
      <c r="L15" s="3"/>
      <c r="M15" s="3"/>
      <c r="N15" s="3" t="n">
        <f aca="false">IF(ISNUMBER(M15), M15-L15, 0)</f>
        <v>0</v>
      </c>
    </row>
    <row r="16" customFormat="false" ht="23.85" hidden="false" customHeight="false" outlineLevel="0" collapsed="false">
      <c r="A16" s="5"/>
      <c r="B16" s="0" t="n">
        <v>14</v>
      </c>
      <c r="C16" s="3" t="n">
        <f aca="false">SUMIF(F$1:F211,B16,I$1:I211 )</f>
        <v>0</v>
      </c>
      <c r="D16" s="3" t="n">
        <f aca="false">SUMIF($F$1:$F$203,$B16,$N$1:$N$203 )</f>
        <v>0</v>
      </c>
      <c r="F16" s="0" t="n">
        <v>12</v>
      </c>
      <c r="G16" s="3" t="n">
        <v>0.399305555555556</v>
      </c>
      <c r="H16" s="3" t="n">
        <v>0.40625</v>
      </c>
      <c r="I16" s="3" t="n">
        <f aca="false">IF(ISNUMBER(H16), H16-G16, 0)</f>
        <v>0.00694444444444444</v>
      </c>
      <c r="J16" s="9" t="s">
        <v>133</v>
      </c>
      <c r="L16" s="3"/>
      <c r="M16" s="3"/>
      <c r="N16" s="3" t="n">
        <f aca="false">IF(ISNUMBER(M16), M16-L16, 0)</f>
        <v>0</v>
      </c>
      <c r="P16" s="6"/>
    </row>
    <row r="17" customFormat="false" ht="12.8" hidden="false" customHeight="false" outlineLevel="0" collapsed="false">
      <c r="A17" s="5"/>
      <c r="B17" s="0" t="n">
        <v>15</v>
      </c>
      <c r="C17" s="3" t="n">
        <f aca="false">SUMIF(F$1:F212,B17,I$1:I212 )</f>
        <v>0</v>
      </c>
      <c r="D17" s="3" t="n">
        <f aca="false">SUMIF($F$1:$F$203,$B17,$N$1:$N$203 )</f>
        <v>0</v>
      </c>
      <c r="F17" s="0" t="n">
        <v>16</v>
      </c>
      <c r="G17" s="3" t="n">
        <v>0.545138888888889</v>
      </c>
      <c r="H17" s="3" t="n">
        <v>0.561111111111111</v>
      </c>
      <c r="I17" s="3" t="n">
        <f aca="false">IF(ISNUMBER(H17), H17-G17, 0)</f>
        <v>0.0159722222222222</v>
      </c>
      <c r="J17" s="9" t="s">
        <v>107</v>
      </c>
      <c r="L17" s="3"/>
      <c r="M17" s="3"/>
      <c r="N17" s="3" t="n">
        <f aca="false">IF(ISNUMBER(M17), M17-L17, 0)</f>
        <v>0</v>
      </c>
    </row>
    <row r="18" customFormat="false" ht="28.35" hidden="false" customHeight="true" outlineLevel="0" collapsed="false">
      <c r="A18" s="5" t="n">
        <v>3</v>
      </c>
      <c r="B18" s="0" t="n">
        <v>16</v>
      </c>
      <c r="C18" s="3" t="n">
        <f aca="false">SUMIF(F$1:F213,B18,I$1:I213 )</f>
        <v>0.115972222222222</v>
      </c>
      <c r="D18" s="3" t="n">
        <f aca="false">SUMIF($F$1:$F$203,$B18,$N$1:$N$203 )</f>
        <v>0.0263888888888889</v>
      </c>
      <c r="F18" s="0" t="n">
        <v>16</v>
      </c>
      <c r="I18" s="3" t="n">
        <f aca="false">IF(ISNUMBER(H18), H18-G18, 0)</f>
        <v>0</v>
      </c>
      <c r="J18" s="0"/>
      <c r="L18" s="3" t="n">
        <v>0.563888888888889</v>
      </c>
      <c r="M18" s="3" t="n">
        <v>0.583333333333333</v>
      </c>
      <c r="N18" s="3" t="n">
        <f aca="false">IF(ISNUMBER(M18), M18-L18, 0)</f>
        <v>0.0194444444444444</v>
      </c>
      <c r="O18" s="9" t="s">
        <v>134</v>
      </c>
    </row>
    <row r="19" customFormat="false" ht="35.05" hidden="false" customHeight="false" outlineLevel="0" collapsed="false">
      <c r="A19" s="5"/>
      <c r="B19" s="0" t="n">
        <v>17</v>
      </c>
      <c r="C19" s="3" t="n">
        <f aca="false">SUMIF(F$1:F214,B19,I$1:I214 )</f>
        <v>0</v>
      </c>
      <c r="D19" s="3" t="n">
        <f aca="false">SUMIF($F$1:$F$203,$B19,$N$1:$N$203 )</f>
        <v>0</v>
      </c>
      <c r="F19" s="0" t="n">
        <v>16</v>
      </c>
      <c r="G19" s="3" t="n">
        <v>0.583333333333333</v>
      </c>
      <c r="H19" s="3" t="n">
        <v>0.618055555555556</v>
      </c>
      <c r="I19" s="3" t="n">
        <f aca="false">IF(ISNUMBER(H19), H19-G19, 0)</f>
        <v>0.0347222222222222</v>
      </c>
      <c r="J19" s="9" t="s">
        <v>135</v>
      </c>
      <c r="L19" s="3"/>
      <c r="M19" s="3"/>
      <c r="N19" s="3" t="n">
        <f aca="false">IF(ISNUMBER(M19), M19-L19, 0)</f>
        <v>0</v>
      </c>
    </row>
    <row r="20" customFormat="false" ht="23.85" hidden="false" customHeight="false" outlineLevel="0" collapsed="false">
      <c r="A20" s="5"/>
      <c r="B20" s="0" t="n">
        <v>18</v>
      </c>
      <c r="C20" s="3" t="n">
        <f aca="false">SUMIF(F$1:F215,B20,I$1:I215 )</f>
        <v>0.159027777777778</v>
      </c>
      <c r="D20" s="3" t="n">
        <f aca="false">SUMIF($F$1:$F$203,$B20,$N$1:$N$203 )</f>
        <v>0</v>
      </c>
      <c r="F20" s="0" t="n">
        <v>16</v>
      </c>
      <c r="I20" s="3" t="n">
        <f aca="false">IF(ISNUMBER(H20), H20-G20, 0)</f>
        <v>0</v>
      </c>
      <c r="J20" s="0"/>
      <c r="L20" s="3" t="n">
        <v>0.618055555555556</v>
      </c>
      <c r="M20" s="3" t="n">
        <v>0.625</v>
      </c>
      <c r="N20" s="3" t="n">
        <f aca="false">IF(ISNUMBER(M20), M20-L20, 0)</f>
        <v>0.00694444444444444</v>
      </c>
      <c r="O20" s="12" t="s">
        <v>134</v>
      </c>
    </row>
    <row r="21" customFormat="false" ht="12.8" hidden="false" customHeight="false" outlineLevel="0" collapsed="false">
      <c r="A21" s="5"/>
      <c r="B21" s="0" t="n">
        <v>19</v>
      </c>
      <c r="C21" s="3" t="n">
        <f aca="false">SUMIF(F$1:F216,B21,I$1:I216 )</f>
        <v>0</v>
      </c>
      <c r="D21" s="3" t="n">
        <f aca="false">SUMIF($F$1:$F$203,$B21,$N$1:$N$203 )</f>
        <v>0</v>
      </c>
      <c r="F21" s="0" t="n">
        <v>16</v>
      </c>
      <c r="G21" s="3" t="n">
        <v>0.625</v>
      </c>
      <c r="H21" s="3" t="n">
        <v>0.635416666666667</v>
      </c>
      <c r="I21" s="3" t="n">
        <f aca="false">IF(ISNUMBER(H21), H21-G21, 0)</f>
        <v>0.0104166666666667</v>
      </c>
      <c r="J21" s="9" t="s">
        <v>136</v>
      </c>
      <c r="L21" s="3"/>
      <c r="M21" s="3"/>
      <c r="N21" s="3" t="n">
        <f aca="false">IF(ISNUMBER(M21), M21-L21, 0)</f>
        <v>0</v>
      </c>
    </row>
    <row r="22" customFormat="false" ht="12.8" hidden="false" customHeight="false" outlineLevel="0" collapsed="false">
      <c r="A22" s="5"/>
      <c r="B22" s="0" t="n">
        <v>20</v>
      </c>
      <c r="C22" s="3" t="n">
        <f aca="false">SUMIF(F$1:F217,B22,I$1:I217 )</f>
        <v>0</v>
      </c>
      <c r="D22" s="3" t="n">
        <f aca="false">SUMIF($F$1:$F$203,$B22,$N$1:$N$203 )</f>
        <v>0</v>
      </c>
      <c r="F22" s="0" t="n">
        <v>16</v>
      </c>
      <c r="G22" s="3" t="n">
        <v>0.635416666666667</v>
      </c>
      <c r="H22" s="3" t="n">
        <v>0.652083333333333</v>
      </c>
      <c r="I22" s="3" t="n">
        <f aca="false">IF(ISNUMBER(H22), H22-G22, 0)</f>
        <v>0.0166666666666667</v>
      </c>
      <c r="J22" s="9" t="s">
        <v>137</v>
      </c>
      <c r="L22" s="3"/>
      <c r="M22" s="3"/>
      <c r="N22" s="3" t="n">
        <f aca="false">IF(ISNUMBER(M22), M22-L22, 0)</f>
        <v>0</v>
      </c>
    </row>
    <row r="23" customFormat="false" ht="12.8" hidden="false" customHeight="false" outlineLevel="0" collapsed="false">
      <c r="A23" s="5"/>
      <c r="B23" s="0" t="n">
        <v>22</v>
      </c>
      <c r="C23" s="3" t="n">
        <f aca="false">SUMIF(F$1:F218,B23,I$1:I218 )</f>
        <v>0</v>
      </c>
      <c r="D23" s="3" t="n">
        <f aca="false">SUMIF($F$1:$F$203,$B23,$N$1:$N$203 )</f>
        <v>0</v>
      </c>
      <c r="F23" s="0" t="n">
        <v>16</v>
      </c>
      <c r="G23" s="3" t="n">
        <v>0.652777777777778</v>
      </c>
      <c r="H23" s="3" t="n">
        <v>0.677083333333333</v>
      </c>
      <c r="I23" s="3" t="n">
        <f aca="false">IF(ISNUMBER(H23), H23-G23, 0)</f>
        <v>0.0243055555555556</v>
      </c>
      <c r="J23" s="9" t="s">
        <v>138</v>
      </c>
      <c r="L23" s="3"/>
      <c r="M23" s="3"/>
      <c r="N23" s="3" t="n">
        <f aca="false">IF(ISNUMBER(M23), M23-L23, 0)</f>
        <v>0</v>
      </c>
    </row>
    <row r="24" customFormat="false" ht="12.8" hidden="false" customHeight="false" outlineLevel="0" collapsed="false">
      <c r="A24" s="5" t="n">
        <v>4</v>
      </c>
      <c r="B24" s="0" t="n">
        <v>23</v>
      </c>
      <c r="C24" s="3" t="n">
        <f aca="false">SUMIF(F$1:F219,B24,I$1:I219 )</f>
        <v>0.0583333333333333</v>
      </c>
      <c r="D24" s="3" t="n">
        <f aca="false">SUMIF($F$1:$F$203,$B24,$N$1:$N$203 )</f>
        <v>0</v>
      </c>
      <c r="F24" s="0" t="n">
        <v>16</v>
      </c>
      <c r="G24" s="3" t="n">
        <v>0.684027777777778</v>
      </c>
      <c r="H24" s="3" t="n">
        <v>0.697916666666667</v>
      </c>
      <c r="I24" s="3" t="n">
        <f aca="false">IF(ISNUMBER(H24), H24-G24, 0)</f>
        <v>0.0138888888888889</v>
      </c>
      <c r="J24" s="9" t="s">
        <v>139</v>
      </c>
      <c r="L24" s="3"/>
      <c r="M24" s="3"/>
      <c r="N24" s="3" t="n">
        <f aca="false">IF(ISNUMBER(M24), M24-L24, 0)</f>
        <v>0</v>
      </c>
    </row>
    <row r="25" customFormat="false" ht="23.85" hidden="false" customHeight="false" outlineLevel="0" collapsed="false">
      <c r="A25" s="5"/>
      <c r="B25" s="0" t="n">
        <v>24</v>
      </c>
      <c r="C25" s="3" t="n">
        <f aca="false">SUMIF(F$1:F220,B25,I$1:I220 )</f>
        <v>0</v>
      </c>
      <c r="D25" s="3" t="n">
        <f aca="false">SUMIF($F$1:$F$203,$B25,$N$1:$N$203 )</f>
        <v>0</v>
      </c>
      <c r="F25" s="0" t="n">
        <v>18</v>
      </c>
      <c r="G25" s="3" t="n">
        <v>0.709027777777778</v>
      </c>
      <c r="H25" s="3" t="n">
        <v>0.717361111111111</v>
      </c>
      <c r="I25" s="3" t="n">
        <f aca="false">IF(ISNUMBER(H25), H25-G25, 0)</f>
        <v>0.00833333333333333</v>
      </c>
      <c r="J25" s="9" t="s">
        <v>140</v>
      </c>
      <c r="L25" s="3"/>
      <c r="M25" s="3"/>
      <c r="N25" s="3" t="n">
        <f aca="false">IF(ISNUMBER(M25), M25-L25, 0)</f>
        <v>0</v>
      </c>
    </row>
    <row r="26" customFormat="false" ht="12.8" hidden="false" customHeight="false" outlineLevel="0" collapsed="false">
      <c r="A26" s="5"/>
      <c r="B26" s="0" t="n">
        <v>25</v>
      </c>
      <c r="C26" s="3" t="n">
        <f aca="false">SUMIF(F$1:F221,B26,I$1:I221 )</f>
        <v>0</v>
      </c>
      <c r="D26" s="3" t="n">
        <f aca="false">SUMIF($F$1:$F$203,$B26,$N$1:$N$203 )</f>
        <v>0</v>
      </c>
      <c r="F26" s="0" t="n">
        <v>18</v>
      </c>
      <c r="G26" s="3" t="n">
        <v>0.427083333333333</v>
      </c>
      <c r="H26" s="3" t="n">
        <v>0.477777777777778</v>
      </c>
      <c r="I26" s="3" t="n">
        <f aca="false">IF(ISNUMBER(H26), H26-G26, 0)</f>
        <v>0.0506944444444444</v>
      </c>
      <c r="J26" s="9" t="s">
        <v>107</v>
      </c>
      <c r="L26" s="3"/>
      <c r="M26" s="3"/>
      <c r="N26" s="3" t="n">
        <f aca="false">IF(ISNUMBER(M26), M26-L26, 0)</f>
        <v>0</v>
      </c>
    </row>
    <row r="27" customFormat="false" ht="12.8" hidden="false" customHeight="false" outlineLevel="0" collapsed="false">
      <c r="A27" s="5"/>
      <c r="B27" s="0" t="n">
        <v>26</v>
      </c>
      <c r="C27" s="3" t="n">
        <f aca="false">SUMIF(F$1:F222,B27,I$1:I222 )</f>
        <v>0</v>
      </c>
      <c r="D27" s="3" t="n">
        <f aca="false">SUMIF($F$1:$F$203,$B27,$N$1:$N$203 )</f>
        <v>0</v>
      </c>
      <c r="F27" s="0" t="n">
        <v>18</v>
      </c>
      <c r="G27" s="3" t="n">
        <v>0.520833333333333</v>
      </c>
      <c r="H27" s="3" t="n">
        <v>0.560416666666667</v>
      </c>
      <c r="I27" s="3" t="n">
        <f aca="false">IF(ISNUMBER(H27), H27-G27, 0)</f>
        <v>0.0395833333333333</v>
      </c>
      <c r="J27" s="9" t="s">
        <v>141</v>
      </c>
      <c r="L27" s="3"/>
      <c r="M27" s="3"/>
      <c r="N27" s="3" t="n">
        <f aca="false">IF(ISNUMBER(M27), M27-L27, 0)</f>
        <v>0</v>
      </c>
    </row>
    <row r="28" customFormat="false" ht="12.8" hidden="false" customHeight="false" outlineLevel="0" collapsed="false">
      <c r="A28" s="5"/>
      <c r="B28" s="0" t="n">
        <v>27</v>
      </c>
      <c r="C28" s="3" t="n">
        <f aca="false">SUMIF(F$1:F223,B28,I$1:I223 )</f>
        <v>0</v>
      </c>
      <c r="D28" s="3" t="n">
        <f aca="false">SUMIF($F$1:$F$203,$B28,$N$1:$N$203 )</f>
        <v>0</v>
      </c>
      <c r="F28" s="0" t="n">
        <v>18</v>
      </c>
      <c r="G28" s="3" t="n">
        <v>0.659722222222222</v>
      </c>
      <c r="H28" s="3" t="n">
        <v>0.720138888888889</v>
      </c>
      <c r="I28" s="3" t="n">
        <f aca="false">IF(ISNUMBER(H28), H28-G28, 0)</f>
        <v>0.0604166666666667</v>
      </c>
      <c r="J28" s="9" t="s">
        <v>142</v>
      </c>
      <c r="L28" s="3"/>
      <c r="M28" s="3"/>
      <c r="N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SUMIF(F$1:F224,B29,I$1:I224 )</f>
        <v>0</v>
      </c>
      <c r="D29" s="3" t="n">
        <f aca="false">SUMIF($F$1:$F$203,$B29,$N$1:$N$203 )</f>
        <v>0</v>
      </c>
      <c r="F29" s="0" t="n">
        <v>21</v>
      </c>
      <c r="G29" s="3" t="n">
        <v>0.436111111111111</v>
      </c>
      <c r="H29" s="3" t="n">
        <v>0.458333333333333</v>
      </c>
      <c r="I29" s="3" t="n">
        <f aca="false">IF(ISNUMBER(H29), H29-G29, 0)</f>
        <v>0.0222222222222222</v>
      </c>
      <c r="J29" s="9" t="s">
        <v>107</v>
      </c>
      <c r="L29" s="3"/>
      <c r="M29" s="3"/>
      <c r="N29" s="3"/>
    </row>
    <row r="30" customFormat="false" ht="12.8" hidden="false" customHeight="false" outlineLevel="0" collapsed="false">
      <c r="A30" s="5"/>
      <c r="B30" s="0" t="n">
        <v>29</v>
      </c>
      <c r="C30" s="3" t="n">
        <f aca="false">SUMIF(F$1:F225,B30,I$1:I225 )</f>
        <v>0</v>
      </c>
      <c r="D30" s="3" t="n">
        <f aca="false">SUMIF($F$1:$F$203,$B30,$N$1:$N$203 )</f>
        <v>0</v>
      </c>
      <c r="F30" s="0" t="n">
        <v>21</v>
      </c>
      <c r="G30" s="3" t="n">
        <v>0.458333333333333</v>
      </c>
      <c r="H30" s="3" t="n">
        <v>0.496527777777778</v>
      </c>
      <c r="I30" s="3" t="n">
        <f aca="false">IF(ISNUMBER(H30), H30-G30, 0)</f>
        <v>0.0381944444444444</v>
      </c>
      <c r="J30" s="9" t="s">
        <v>143</v>
      </c>
      <c r="L30" s="3"/>
      <c r="M30" s="3"/>
      <c r="N30" s="3"/>
    </row>
    <row r="31" customFormat="false" ht="12.8" hidden="false" customHeight="false" outlineLevel="0" collapsed="false">
      <c r="A31" s="5" t="n">
        <v>5</v>
      </c>
      <c r="B31" s="0" t="n">
        <v>30</v>
      </c>
      <c r="C31" s="3" t="n">
        <f aca="false">SUMIF(F$1:F226,B31,I$1:I226 )</f>
        <v>0</v>
      </c>
      <c r="D31" s="3" t="n">
        <f aca="false">SUMIF($F$1:$F$203,$B31,$N$1:$N$203 )</f>
        <v>0</v>
      </c>
      <c r="F31" s="0" t="n">
        <v>21</v>
      </c>
      <c r="G31" s="3" t="n">
        <v>0.497916666666667</v>
      </c>
      <c r="H31" s="3" t="n">
        <v>0.510416666666667</v>
      </c>
      <c r="I31" s="3" t="n">
        <f aca="false">IF(ISNUMBER(H31), H31-G31, 0)</f>
        <v>0.0125</v>
      </c>
      <c r="J31" s="9" t="s">
        <v>144</v>
      </c>
      <c r="L31" s="3"/>
      <c r="M31" s="3"/>
      <c r="N31" s="3"/>
    </row>
    <row r="32" customFormat="false" ht="12.8" hidden="false" customHeight="false" outlineLevel="0" collapsed="false">
      <c r="A32" s="5"/>
      <c r="B32" s="0" t="n">
        <v>31</v>
      </c>
      <c r="C32" s="3" t="n">
        <f aca="false">SUMIF(F$1:F227,B32,I$1:I227 )</f>
        <v>0.0819444444444444</v>
      </c>
      <c r="D32" s="3" t="n">
        <f aca="false">SUMIF($F$1:$F$203,$B32,$N$1:$N$203 )</f>
        <v>0</v>
      </c>
      <c r="F32" s="0" t="n">
        <v>21</v>
      </c>
      <c r="G32" s="3" t="n">
        <v>0.510416666666667</v>
      </c>
      <c r="H32" s="3" t="n">
        <v>0.522222222222222</v>
      </c>
      <c r="I32" s="3" t="n">
        <f aca="false">IF(ISNUMBER(H32), H32-G32, 0)</f>
        <v>0.0118055555555556</v>
      </c>
      <c r="J32" s="9" t="s">
        <v>145</v>
      </c>
      <c r="L32" s="3"/>
      <c r="M32" s="3"/>
      <c r="N32" s="3"/>
    </row>
    <row r="33" customFormat="false" ht="23.85" hidden="false" customHeight="false" outlineLevel="0" collapsed="false">
      <c r="B33" s="2" t="s">
        <v>7</v>
      </c>
      <c r="C33" s="7" t="n">
        <f aca="false">SUM(C3:C32)</f>
        <v>0.6875</v>
      </c>
      <c r="D33" s="7" t="n">
        <f aca="false">SUM(D3:D32)</f>
        <v>0.0263888888888889</v>
      </c>
      <c r="F33" s="0" t="n">
        <v>23</v>
      </c>
      <c r="G33" s="3" t="n">
        <v>0.424305555555556</v>
      </c>
      <c r="H33" s="3" t="n">
        <v>0.482638888888889</v>
      </c>
      <c r="I33" s="3" t="n">
        <f aca="false">IF(ISNUMBER(H33), H33-G33, 0)</f>
        <v>0.0583333333333333</v>
      </c>
      <c r="J33" s="9" t="s">
        <v>146</v>
      </c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C33+November!C34</f>
        <v>5.58472222222222</v>
      </c>
      <c r="D34" s="7" t="n">
        <f aca="false">D33+November!D34</f>
        <v>1.21527777777778</v>
      </c>
      <c r="F34" s="0" t="n">
        <v>31</v>
      </c>
      <c r="G34" s="3" t="n">
        <v>0.420138888888889</v>
      </c>
      <c r="H34" s="3" t="n">
        <v>0.449305555555556</v>
      </c>
      <c r="I34" s="3" t="n">
        <f aca="false">IF(ISNUMBER(H34), H34-G34, 0)</f>
        <v>0.0291666666666667</v>
      </c>
      <c r="J34" s="9" t="s">
        <v>73</v>
      </c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November!C35+C36</f>
        <v>0.793055555555555</v>
      </c>
      <c r="D35" s="7" t="n">
        <f aca="false">D34-D37</f>
        <v>0.465277777777778</v>
      </c>
      <c r="F35" s="0" t="n">
        <v>31</v>
      </c>
      <c r="G35" s="3" t="n">
        <v>0.493055555555556</v>
      </c>
      <c r="H35" s="3" t="n">
        <v>0.545833333333333</v>
      </c>
      <c r="I35" s="3" t="n">
        <f aca="false">IF(ISNUMBER(H35), H35-G35, 0)</f>
        <v>0.0527777777777778</v>
      </c>
      <c r="J35" s="9" t="s">
        <v>147</v>
      </c>
      <c r="L35" s="3"/>
      <c r="M35" s="3"/>
      <c r="N35" s="3"/>
    </row>
    <row r="36" customFormat="false" ht="23.85" hidden="false" customHeight="false" outlineLevel="0" collapsed="false">
      <c r="B36" s="8" t="s">
        <v>69</v>
      </c>
      <c r="C36" s="7" t="n">
        <f aca="false">C33-C37</f>
        <v>-0.145833333333333</v>
      </c>
      <c r="D36" s="2"/>
      <c r="G36" s="3"/>
      <c r="H36" s="3"/>
      <c r="I36" s="3"/>
      <c r="L36" s="3"/>
      <c r="M36" s="3"/>
      <c r="N36" s="3"/>
    </row>
    <row r="37" customFormat="false" ht="12.8" hidden="false" customHeight="false" outlineLevel="0" collapsed="false">
      <c r="B37" s="2" t="s">
        <v>32</v>
      </c>
      <c r="C37" s="7" t="n">
        <v>0.833333333333333</v>
      </c>
      <c r="D37" s="7" t="n">
        <f aca="false">November!D37</f>
        <v>0.75</v>
      </c>
      <c r="G37" s="3"/>
      <c r="H37" s="3"/>
      <c r="I37" s="3"/>
      <c r="L37" s="3"/>
      <c r="M37" s="3"/>
      <c r="N37" s="3"/>
    </row>
    <row r="38" customFormat="false" ht="12.8" hidden="false" customHeight="false" outlineLevel="0" collapsed="false">
      <c r="G38" s="3"/>
      <c r="H38" s="3"/>
      <c r="I38" s="3"/>
      <c r="L38" s="3"/>
      <c r="M38" s="3"/>
      <c r="N38" s="3"/>
    </row>
    <row r="39" customFormat="false" ht="12.8" hidden="false" customHeight="false" outlineLevel="0" collapsed="false">
      <c r="G39" s="3"/>
      <c r="H39" s="3"/>
      <c r="I39" s="3"/>
      <c r="N39" s="3"/>
    </row>
    <row r="40" customFormat="false" ht="12.8" hidden="false" customHeight="false" outlineLevel="0" collapsed="false">
      <c r="G40" s="3"/>
      <c r="H40" s="3"/>
      <c r="I40" s="3"/>
      <c r="N40" s="3"/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 C36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D35">
    <cfRule type="cellIs" priority="4" operator="greaterThanOr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43"/>
  <sheetViews>
    <sheetView showFormulas="false" showGridLines="true" showRowColHeaders="true" showZeros="true" rightToLeft="false" tabSelected="false" showOutlineSymbols="true" defaultGridColor="true" view="normal" topLeftCell="I19" colorId="64" zoomScale="100" zoomScaleNormal="100" zoomScalePageLayoutView="100" workbookViewId="0">
      <selection pane="topLeft" activeCell="J40" activeCellId="0" sqref="J4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true" hidden="false" outlineLevel="0" max="15" min="15" style="9" width="16.11"/>
    <col collapsed="false" customWidth="true" hidden="false" outlineLevel="0" max="16" min="16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E2" s="2" t="s">
        <v>148</v>
      </c>
      <c r="F2" s="1" t="s">
        <v>36</v>
      </c>
      <c r="G2" s="1"/>
      <c r="H2" s="1"/>
      <c r="I2" s="1"/>
      <c r="J2" s="1"/>
      <c r="K2" s="8"/>
      <c r="L2" s="1" t="s">
        <v>149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SUMIF(F$1:F198,B3,I$1:I198 )</f>
        <v>0</v>
      </c>
      <c r="D3" s="3"/>
      <c r="E3" s="3" t="n">
        <f aca="false">SUMIF($F$1:$F$203,$B3,$N$1:$N$203 )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SUMIF(F2:F198,B4,I2:I198 )</f>
        <v>0.025</v>
      </c>
      <c r="D4" s="3"/>
      <c r="E4" s="3" t="n">
        <f aca="false">SUMIF($F$1:$F$203,$B4,$N$1:$N$203 )</f>
        <v>0</v>
      </c>
    </row>
    <row r="5" customFormat="false" ht="12.8" hidden="false" customHeight="false" outlineLevel="0" collapsed="false">
      <c r="A5" s="5"/>
      <c r="B5" s="0" t="n">
        <v>3</v>
      </c>
      <c r="C5" s="3" t="n">
        <f aca="false">SUMIF(F3:F200,B5,I3:I200 )</f>
        <v>0</v>
      </c>
      <c r="D5" s="3"/>
      <c r="E5" s="3" t="n">
        <f aca="false">SUMIF($F$1:$F$203,$B5,$N$1:$N$203 )</f>
        <v>0</v>
      </c>
      <c r="F5" s="0" t="n">
        <v>2</v>
      </c>
      <c r="G5" s="3" t="n">
        <v>0.461805555555556</v>
      </c>
      <c r="H5" s="3" t="n">
        <v>0.475694444444444</v>
      </c>
      <c r="I5" s="3" t="n">
        <f aca="false">IF(ISNUMBER(H5), H5-G5, 0)</f>
        <v>0.0138888888888889</v>
      </c>
      <c r="J5" s="9" t="s">
        <v>136</v>
      </c>
      <c r="N5" s="3"/>
    </row>
    <row r="6" customFormat="false" ht="12.8" hidden="false" customHeight="false" outlineLevel="0" collapsed="false">
      <c r="A6" s="5"/>
      <c r="B6" s="0" t="n">
        <v>4</v>
      </c>
      <c r="C6" s="3" t="n">
        <f aca="false">SUMIF(F4:F201,B6,I4:I201 )</f>
        <v>0</v>
      </c>
      <c r="D6" s="3"/>
      <c r="E6" s="3" t="n">
        <f aca="false">SUMIF($F$1:$F$203,$B6,$N$1:$N$203 )</f>
        <v>0</v>
      </c>
      <c r="F6" s="0" t="n">
        <v>2</v>
      </c>
      <c r="G6" s="3" t="n">
        <v>0.479166666666667</v>
      </c>
      <c r="H6" s="3" t="n">
        <v>0.490277777777778</v>
      </c>
      <c r="I6" s="3" t="n">
        <f aca="false">IF(ISNUMBER(H6), H6-G6, 0)</f>
        <v>0.0111111111111111</v>
      </c>
      <c r="J6" s="9" t="s">
        <v>65</v>
      </c>
      <c r="L6" s="3"/>
      <c r="M6" s="3"/>
      <c r="N6" s="3"/>
    </row>
    <row r="7" customFormat="false" ht="23.85" hidden="false" customHeight="false" outlineLevel="0" collapsed="false">
      <c r="A7" s="5"/>
      <c r="B7" s="0" t="n">
        <v>5</v>
      </c>
      <c r="C7" s="3" t="n">
        <f aca="false">SUMIF(F5:F202,B7,I5:I202 )</f>
        <v>0</v>
      </c>
      <c r="D7" s="3"/>
      <c r="E7" s="3" t="n">
        <f aca="false">SUMIF($F$1:$F$203,$B7,$N$1:$N$203 )</f>
        <v>0</v>
      </c>
      <c r="F7" s="0" t="n">
        <v>6</v>
      </c>
      <c r="G7" s="3" t="n">
        <v>0.424305555555556</v>
      </c>
      <c r="H7" s="3" t="n">
        <v>0.486111111111111</v>
      </c>
      <c r="I7" s="3" t="n">
        <f aca="false">IF(ISNUMBER(H7), H7-G7, 0)</f>
        <v>0.0618055555555556</v>
      </c>
      <c r="J7" s="9" t="s">
        <v>150</v>
      </c>
      <c r="L7" s="3"/>
      <c r="M7" s="3"/>
      <c r="N7" s="3"/>
    </row>
    <row r="8" customFormat="false" ht="12.8" hidden="false" customHeight="false" outlineLevel="0" collapsed="false">
      <c r="A8" s="5"/>
      <c r="B8" s="0" t="n">
        <v>6</v>
      </c>
      <c r="C8" s="3" t="n">
        <f aca="false">SUMIF(F$1:F203,B8,I$1:I203 )</f>
        <v>0.0618055555555556</v>
      </c>
      <c r="D8" s="3"/>
      <c r="E8" s="3" t="n">
        <f aca="false">SUMIF($F$1:$F$203,$B8,$N$1:$N$203 )</f>
        <v>0.00972222222222222</v>
      </c>
      <c r="F8" s="0" t="n">
        <v>6</v>
      </c>
      <c r="J8" s="0"/>
      <c r="L8" s="3" t="n">
        <v>0.490277777777778</v>
      </c>
      <c r="M8" s="3" t="n">
        <v>0.5</v>
      </c>
      <c r="N8" s="3" t="n">
        <f aca="false">IF(ISNUMBER(M8), M8-L8, 0)</f>
        <v>0.00972222222222222</v>
      </c>
      <c r="O8" s="9" t="s">
        <v>151</v>
      </c>
    </row>
    <row r="9" customFormat="false" ht="12.8" hidden="false" customHeight="false" outlineLevel="0" collapsed="false">
      <c r="A9" s="5"/>
      <c r="B9" s="0" t="n">
        <v>7</v>
      </c>
      <c r="C9" s="3" t="n">
        <f aca="false">SUMIF(F$1:F204,B9,I$1:I204 )</f>
        <v>0</v>
      </c>
      <c r="D9" s="3"/>
      <c r="E9" s="3" t="n">
        <f aca="false">SUMIF($F$1:$F$203,$B9,$N$1:$N$203 )</f>
        <v>0</v>
      </c>
      <c r="F9" s="0" t="n">
        <v>13</v>
      </c>
      <c r="G9" s="3" t="n">
        <v>0.450694444444444</v>
      </c>
      <c r="H9" s="3" t="n">
        <v>0.505555555555556</v>
      </c>
      <c r="I9" s="3" t="n">
        <f aca="false">IF(ISNUMBER(H9), H9-G9, 0)</f>
        <v>0.0548611111111111</v>
      </c>
      <c r="J9" s="9" t="s">
        <v>107</v>
      </c>
      <c r="L9" s="3"/>
      <c r="M9" s="3"/>
      <c r="N9" s="3"/>
    </row>
    <row r="10" customFormat="false" ht="12.8" hidden="false" customHeight="false" outlineLevel="0" collapsed="false">
      <c r="A10" s="5"/>
      <c r="B10" s="0" t="n">
        <v>8</v>
      </c>
      <c r="C10" s="3" t="n">
        <f aca="false">SUMIF(F$1:F205,B10,I$1:I205 )</f>
        <v>0</v>
      </c>
      <c r="D10" s="3"/>
      <c r="E10" s="3" t="n">
        <f aca="false">SUMIF($F$1:$F$203,$B10,$N$1:$N$203 )</f>
        <v>0</v>
      </c>
      <c r="F10" s="0" t="n">
        <v>13</v>
      </c>
      <c r="G10" s="3" t="n">
        <v>0.579166666666667</v>
      </c>
      <c r="H10" s="3" t="n">
        <v>0.645833333333333</v>
      </c>
      <c r="I10" s="3" t="n">
        <f aca="false">IF(ISNUMBER(H10), H10-G10, 0)</f>
        <v>0.0666666666666667</v>
      </c>
      <c r="J10" s="9" t="s">
        <v>136</v>
      </c>
      <c r="L10" s="3"/>
      <c r="M10" s="3"/>
      <c r="N10" s="3"/>
    </row>
    <row r="11" customFormat="false" ht="12.8" hidden="false" customHeight="false" outlineLevel="0" collapsed="false">
      <c r="A11" s="5" t="n">
        <v>2</v>
      </c>
      <c r="B11" s="0" t="n">
        <v>9</v>
      </c>
      <c r="C11" s="3" t="n">
        <f aca="false">SUMIF(F$1:F206,B11,I$1:I206 )</f>
        <v>0</v>
      </c>
      <c r="D11" s="3"/>
      <c r="E11" s="3" t="n">
        <f aca="false">SUMIF($F$1:$F$203,$B11,$N$1:$N$203 )</f>
        <v>0</v>
      </c>
      <c r="F11" s="0" t="n">
        <v>13</v>
      </c>
      <c r="G11" s="3" t="n">
        <v>0.645833333333333</v>
      </c>
      <c r="H11" s="3" t="n">
        <v>0.697916666666667</v>
      </c>
      <c r="I11" s="3" t="n">
        <f aca="false">IF(ISNUMBER(H11), H11-G11, 0)</f>
        <v>0.0520833333333333</v>
      </c>
      <c r="J11" s="9" t="s">
        <v>152</v>
      </c>
      <c r="L11" s="3"/>
      <c r="M11" s="3"/>
      <c r="N11" s="3"/>
    </row>
    <row r="12" customFormat="false" ht="12.8" hidden="false" customHeight="false" outlineLevel="0" collapsed="false">
      <c r="A12" s="5"/>
      <c r="B12" s="0" t="n">
        <v>10</v>
      </c>
      <c r="C12" s="3" t="n">
        <f aca="false">SUMIF(F$1:F207,B12,I$1:I207 )</f>
        <v>0</v>
      </c>
      <c r="D12" s="3"/>
      <c r="E12" s="3" t="n">
        <f aca="false">SUMIF($F$1:$F$203,$B12,$N$1:$N$203 )</f>
        <v>0</v>
      </c>
      <c r="F12" s="0" t="n">
        <v>16</v>
      </c>
      <c r="G12" s="3" t="n">
        <v>0.579861111111111</v>
      </c>
      <c r="H12" s="3" t="n">
        <v>0.592361111111111</v>
      </c>
      <c r="I12" s="3" t="n">
        <f aca="false">IF(ISNUMBER(H12), H12-G12, 0)</f>
        <v>0.0125</v>
      </c>
      <c r="J12" s="9" t="s">
        <v>65</v>
      </c>
      <c r="L12" s="3"/>
      <c r="M12" s="3"/>
      <c r="N12" s="3"/>
    </row>
    <row r="13" customFormat="false" ht="12.8" hidden="false" customHeight="false" outlineLevel="0" collapsed="false">
      <c r="A13" s="5"/>
      <c r="B13" s="0" t="n">
        <v>11</v>
      </c>
      <c r="C13" s="3" t="n">
        <f aca="false">SUMIF(F$1:F208,B13,I$1:I208 )</f>
        <v>0</v>
      </c>
      <c r="D13" s="3"/>
      <c r="E13" s="3" t="n">
        <f aca="false">SUMIF($F$1:$F$203,$B13,$N$1:$N$203 )</f>
        <v>0</v>
      </c>
      <c r="F13" s="0" t="n">
        <v>16</v>
      </c>
      <c r="G13" s="3" t="n">
        <v>0.60625</v>
      </c>
      <c r="H13" s="3" t="n">
        <v>0.614583333333333</v>
      </c>
      <c r="I13" s="3" t="n">
        <f aca="false">IF(ISNUMBER(H13), H13-G13, 0)</f>
        <v>0.00833333333333333</v>
      </c>
      <c r="J13" s="9" t="s">
        <v>153</v>
      </c>
      <c r="L13" s="3"/>
      <c r="M13" s="3"/>
      <c r="N13" s="3"/>
    </row>
    <row r="14" customFormat="false" ht="35.05" hidden="false" customHeight="false" outlineLevel="0" collapsed="false">
      <c r="A14" s="5"/>
      <c r="B14" s="0" t="n">
        <v>12</v>
      </c>
      <c r="C14" s="3" t="n">
        <f aca="false">SUMIF(F$1:F209,B14,I$1:I209 )</f>
        <v>0</v>
      </c>
      <c r="D14" s="3"/>
      <c r="E14" s="3" t="n">
        <f aca="false">SUMIF($F$1:$F$203,$B14,$N$1:$N$203 )</f>
        <v>0</v>
      </c>
      <c r="F14" s="0" t="n">
        <v>17</v>
      </c>
      <c r="G14" s="3" t="n">
        <v>0.833333333333333</v>
      </c>
      <c r="H14" s="3" t="n">
        <v>0.854166666666667</v>
      </c>
      <c r="I14" s="3" t="n">
        <f aca="false">IF(ISNUMBER(H14), H14-G14, 0)</f>
        <v>0.0208333333333333</v>
      </c>
      <c r="J14" s="11" t="s">
        <v>154</v>
      </c>
      <c r="K14" s="11"/>
      <c r="L14" s="3"/>
      <c r="M14" s="3"/>
      <c r="N14" s="3"/>
    </row>
    <row r="15" customFormat="false" ht="23.85" hidden="false" customHeight="false" outlineLevel="0" collapsed="false">
      <c r="A15" s="5"/>
      <c r="B15" s="0" t="n">
        <v>13</v>
      </c>
      <c r="C15" s="3" t="n">
        <f aca="false">SUMIF(F$1:F210,B15,I$1:I210 )</f>
        <v>0.173611111111111</v>
      </c>
      <c r="D15" s="3"/>
      <c r="E15" s="3" t="n">
        <f aca="false">SUMIF($F$1:$F$203,$B15,$N$1:$N$203 )</f>
        <v>0</v>
      </c>
      <c r="F15" s="0" t="n">
        <v>19</v>
      </c>
      <c r="G15" s="3" t="n">
        <v>0.461805555555556</v>
      </c>
      <c r="H15" s="3" t="n">
        <v>0.531944444444444</v>
      </c>
      <c r="I15" s="3" t="n">
        <f aca="false">IF(ISNUMBER(H15), H15-G15, 0)</f>
        <v>0.0701388888888889</v>
      </c>
      <c r="J15" s="9" t="s">
        <v>155</v>
      </c>
      <c r="L15" s="3"/>
      <c r="M15" s="3"/>
      <c r="N15" s="3"/>
    </row>
    <row r="16" customFormat="false" ht="12.8" hidden="false" customHeight="false" outlineLevel="0" collapsed="false">
      <c r="A16" s="5"/>
      <c r="B16" s="0" t="n">
        <v>14</v>
      </c>
      <c r="C16" s="3" t="n">
        <f aca="false">SUMIF(F$1:F211,B16,I$1:I211 )</f>
        <v>0</v>
      </c>
      <c r="D16" s="3"/>
      <c r="E16" s="3" t="n">
        <f aca="false">SUMIF($F$1:$F$203,$B16,$N$1:$N$203 )</f>
        <v>0</v>
      </c>
      <c r="F16" s="0" t="n">
        <v>19</v>
      </c>
      <c r="G16" s="3" t="n">
        <v>0.569444444444444</v>
      </c>
      <c r="H16" s="3" t="n">
        <v>0.679166666666667</v>
      </c>
      <c r="I16" s="3" t="n">
        <f aca="false">IF(ISNUMBER(H16), H16-G16, 0)</f>
        <v>0.109722222222222</v>
      </c>
      <c r="J16" s="9" t="s">
        <v>156</v>
      </c>
      <c r="L16" s="3"/>
      <c r="M16" s="3"/>
      <c r="N16" s="3"/>
      <c r="P16" s="6"/>
    </row>
    <row r="17" customFormat="false" ht="23.85" hidden="false" customHeight="false" outlineLevel="0" collapsed="false">
      <c r="A17" s="5"/>
      <c r="B17" s="0" t="n">
        <v>15</v>
      </c>
      <c r="C17" s="3" t="n">
        <f aca="false">SUMIF(F$1:F212,B17,I$1:I212 )</f>
        <v>0</v>
      </c>
      <c r="D17" s="3"/>
      <c r="E17" s="3" t="n">
        <f aca="false">SUMIF($F$1:$F$203,$B17,$N$1:$N$203 )</f>
        <v>0</v>
      </c>
      <c r="F17" s="0" t="n">
        <v>20</v>
      </c>
      <c r="G17" s="3" t="n">
        <v>0.439583333333333</v>
      </c>
      <c r="H17" s="3" t="n">
        <v>0.527777777777778</v>
      </c>
      <c r="I17" s="3" t="n">
        <f aca="false">IF(ISNUMBER(H17), H17-G17, 0)</f>
        <v>0.0881944444444444</v>
      </c>
      <c r="J17" s="9" t="s">
        <v>157</v>
      </c>
      <c r="L17" s="3"/>
      <c r="M17" s="3"/>
      <c r="N17" s="3"/>
    </row>
    <row r="18" customFormat="false" ht="12.8" hidden="false" customHeight="false" outlineLevel="0" collapsed="false">
      <c r="A18" s="5" t="n">
        <v>3</v>
      </c>
      <c r="B18" s="0" t="n">
        <v>16</v>
      </c>
      <c r="C18" s="3" t="n">
        <f aca="false">SUMIF(F$1:F213,B18,I$1:I213 )</f>
        <v>0.0208333333333333</v>
      </c>
      <c r="D18" s="3"/>
      <c r="E18" s="3" t="n">
        <f aca="false">SUMIF($F$1:$F$203,$B18,$N$1:$N$203 )</f>
        <v>0</v>
      </c>
      <c r="F18" s="0" t="n">
        <v>20</v>
      </c>
      <c r="G18" s="3" t="n">
        <v>0.582638888888889</v>
      </c>
      <c r="H18" s="3" t="n">
        <v>0.614583333333333</v>
      </c>
      <c r="I18" s="3" t="n">
        <f aca="false">IF(ISNUMBER(H18), H18-G18, 0)</f>
        <v>0.0319444444444444</v>
      </c>
      <c r="J18" s="9" t="s">
        <v>158</v>
      </c>
      <c r="L18" s="3"/>
      <c r="M18" s="3"/>
      <c r="N18" s="3"/>
    </row>
    <row r="19" customFormat="false" ht="12.8" hidden="false" customHeight="false" outlineLevel="0" collapsed="false">
      <c r="A19" s="5"/>
      <c r="B19" s="0" t="n">
        <v>17</v>
      </c>
      <c r="C19" s="3" t="n">
        <f aca="false">SUMIF(F$1:F214,B19,I$1:I214 )</f>
        <v>0.0208333333333333</v>
      </c>
      <c r="D19" s="3"/>
      <c r="E19" s="3" t="n">
        <f aca="false">SUMIF($F$1:$F$203,$B19,$N$1:$N$203 )</f>
        <v>0</v>
      </c>
      <c r="F19" s="0" t="n">
        <v>20</v>
      </c>
      <c r="G19" s="3" t="n">
        <v>0.618055555555556</v>
      </c>
      <c r="H19" s="3" t="n">
        <v>0.714583333333333</v>
      </c>
      <c r="I19" s="3" t="n">
        <f aca="false">IF(ISNUMBER(H19), H19-G19, 0)</f>
        <v>0.0965277777777778</v>
      </c>
      <c r="J19" s="9" t="s">
        <v>159</v>
      </c>
      <c r="L19" s="3"/>
      <c r="M19" s="3"/>
      <c r="N19" s="3"/>
    </row>
    <row r="20" customFormat="false" ht="23.85" hidden="false" customHeight="false" outlineLevel="0" collapsed="false">
      <c r="A20" s="5"/>
      <c r="B20" s="0" t="n">
        <v>18</v>
      </c>
      <c r="C20" s="3" t="n">
        <f aca="false">SUMIF(F$1:F215,B20,I$1:I215 )</f>
        <v>0</v>
      </c>
      <c r="D20" s="3"/>
      <c r="E20" s="3" t="n">
        <f aca="false">SUMIF($F$1:$F$203,$B20,$N$1:$N$203 )</f>
        <v>0</v>
      </c>
      <c r="F20" s="0" t="n">
        <v>20</v>
      </c>
      <c r="G20" s="3" t="n">
        <v>0.772222222222222</v>
      </c>
      <c r="H20" s="3" t="n">
        <v>0.775</v>
      </c>
      <c r="I20" s="3" t="n">
        <f aca="false">IF(ISNUMBER(H20), H20-G20, 0)</f>
        <v>0.00277777777777778</v>
      </c>
      <c r="J20" s="9" t="s">
        <v>160</v>
      </c>
      <c r="L20" s="3"/>
      <c r="M20" s="3"/>
      <c r="N20" s="3"/>
    </row>
    <row r="21" customFormat="false" ht="23.85" hidden="false" customHeight="false" outlineLevel="0" collapsed="false">
      <c r="A21" s="5"/>
      <c r="B21" s="0" t="n">
        <v>19</v>
      </c>
      <c r="C21" s="3" t="n">
        <f aca="false">SUMIF(F$1:F216,B21,I$1:I216 )</f>
        <v>0.179861111111111</v>
      </c>
      <c r="D21" s="3"/>
      <c r="E21" s="3" t="n">
        <f aca="false">SUMIF($F$1:$F$203,$B21,$N$1:$N$203 )</f>
        <v>0</v>
      </c>
      <c r="F21" s="0" t="n">
        <v>20</v>
      </c>
      <c r="G21" s="3" t="n">
        <v>0.775</v>
      </c>
      <c r="H21" s="3" t="n">
        <v>0.795138888888889</v>
      </c>
      <c r="I21" s="3" t="n">
        <f aca="false">IF(ISNUMBER(H21), H21-G21, 0)</f>
        <v>0.0201388888888889</v>
      </c>
      <c r="J21" s="12" t="s">
        <v>161</v>
      </c>
      <c r="L21" s="3"/>
      <c r="M21" s="3"/>
      <c r="N21" s="3"/>
    </row>
    <row r="22" customFormat="false" ht="23.85" hidden="false" customHeight="false" outlineLevel="0" collapsed="false">
      <c r="A22" s="5"/>
      <c r="B22" s="0" t="n">
        <v>20</v>
      </c>
      <c r="C22" s="3" t="n">
        <f aca="false">SUMIF(F$1:F217,B22,I$1:I217 )</f>
        <v>0.239583333333333</v>
      </c>
      <c r="D22" s="3"/>
      <c r="E22" s="3" t="n">
        <f aca="false">SUMIF($F$1:$F$203,$B22,$N$1:$N$203 )</f>
        <v>0</v>
      </c>
      <c r="F22" s="0" t="n">
        <v>23</v>
      </c>
      <c r="G22" s="3" t="n">
        <v>0.433333333333333</v>
      </c>
      <c r="H22" s="3" t="n">
        <v>0.447916666666667</v>
      </c>
      <c r="I22" s="3" t="n">
        <f aca="false">IF(ISNUMBER(H22), H22-G22, 0)</f>
        <v>0.0145833333333333</v>
      </c>
      <c r="J22" s="9" t="s">
        <v>162</v>
      </c>
      <c r="L22" s="3"/>
      <c r="M22" s="3"/>
      <c r="N22" s="3"/>
    </row>
    <row r="23" customFormat="false" ht="23.85" hidden="false" customHeight="false" outlineLevel="0" collapsed="false">
      <c r="A23" s="5"/>
      <c r="B23" s="0" t="n">
        <v>22</v>
      </c>
      <c r="C23" s="3" t="n">
        <f aca="false">SUMIF(F$1:F218,B23,I$1:I218 )</f>
        <v>0</v>
      </c>
      <c r="D23" s="3"/>
      <c r="E23" s="3" t="n">
        <f aca="false">SUMIF($F$1:$F$203,$B23,$N$1:$N$203 )</f>
        <v>0</v>
      </c>
      <c r="F23" s="0" t="n">
        <v>23</v>
      </c>
      <c r="G23" s="3" t="n">
        <v>0.482638888888889</v>
      </c>
      <c r="H23" s="3" t="n">
        <v>0.493055555555556</v>
      </c>
      <c r="I23" s="3" t="n">
        <f aca="false">IF(ISNUMBER(H23), H23-G23, 0)</f>
        <v>0.0104166666666667</v>
      </c>
      <c r="J23" s="9" t="s">
        <v>163</v>
      </c>
      <c r="K23" s="9" t="s">
        <v>164</v>
      </c>
      <c r="L23" s="3"/>
      <c r="M23" s="3"/>
      <c r="N23" s="3"/>
    </row>
    <row r="24" customFormat="false" ht="35.05" hidden="false" customHeight="false" outlineLevel="0" collapsed="false">
      <c r="A24" s="5" t="n">
        <v>4</v>
      </c>
      <c r="B24" s="0" t="n">
        <v>23</v>
      </c>
      <c r="C24" s="3" t="n">
        <f aca="false">SUMIF(F$1:F219,B24,I$1:I219 )</f>
        <v>0.025</v>
      </c>
      <c r="D24" s="3"/>
      <c r="E24" s="3" t="n">
        <f aca="false">SUMIF($F$1:$F$203,$B24,$N$1:$N$203 )</f>
        <v>0</v>
      </c>
      <c r="F24" s="0" t="n">
        <v>26</v>
      </c>
      <c r="G24" s="3" t="n">
        <v>0.55625</v>
      </c>
      <c r="H24" s="3" t="n">
        <v>0.647222222222222</v>
      </c>
      <c r="I24" s="3" t="n">
        <f aca="false">IF(ISNUMBER(H24), H24-G24, 0)</f>
        <v>0.0909722222222222</v>
      </c>
      <c r="J24" s="9" t="s">
        <v>165</v>
      </c>
      <c r="L24" s="3"/>
      <c r="M24" s="3"/>
      <c r="N24" s="3"/>
    </row>
    <row r="25" customFormat="false" ht="23.85" hidden="false" customHeight="false" outlineLevel="0" collapsed="false">
      <c r="A25" s="5"/>
      <c r="B25" s="0" t="n">
        <v>24</v>
      </c>
      <c r="C25" s="3" t="n">
        <f aca="false">SUMIF(F$1:F220,B25,I$1:I220 )</f>
        <v>0</v>
      </c>
      <c r="D25" s="3"/>
      <c r="E25" s="3" t="n">
        <f aca="false">SUMIF($F$1:$F$203,$B25,$N$1:$N$203 )</f>
        <v>0</v>
      </c>
      <c r="F25" s="0" t="n">
        <v>26</v>
      </c>
      <c r="G25" s="3" t="n">
        <v>0.802083333333333</v>
      </c>
      <c r="H25" s="3" t="n">
        <v>0.900694444444444</v>
      </c>
      <c r="I25" s="3" t="n">
        <f aca="false">IF(ISNUMBER(H25), H25-G25, 0)</f>
        <v>0.0986111111111111</v>
      </c>
      <c r="J25" s="9" t="s">
        <v>166</v>
      </c>
      <c r="L25" s="3"/>
      <c r="M25" s="3"/>
      <c r="N25" s="3"/>
    </row>
    <row r="26" customFormat="false" ht="23.85" hidden="false" customHeight="false" outlineLevel="0" collapsed="false">
      <c r="A26" s="5"/>
      <c r="B26" s="0" t="n">
        <v>25</v>
      </c>
      <c r="C26" s="3" t="n">
        <f aca="false">SUMIF(F$1:F221,B26,I$1:I221 )</f>
        <v>0</v>
      </c>
      <c r="D26" s="3"/>
      <c r="E26" s="3" t="n">
        <f aca="false">SUMIF($F$1:$F$203,$B26,$N$1:$N$203 )</f>
        <v>0</v>
      </c>
      <c r="F26" s="0" t="n">
        <v>27</v>
      </c>
      <c r="G26" s="3" t="n">
        <v>0.4375</v>
      </c>
      <c r="H26" s="3" t="n">
        <v>0.486805555555556</v>
      </c>
      <c r="I26" s="3" t="n">
        <f aca="false">IF(ISNUMBER(H26), H26-G26, 0)</f>
        <v>0.0493055555555556</v>
      </c>
      <c r="J26" s="9" t="s">
        <v>167</v>
      </c>
      <c r="L26" s="3"/>
      <c r="M26" s="3"/>
      <c r="N26" s="3"/>
    </row>
    <row r="27" customFormat="false" ht="35.05" hidden="false" customHeight="false" outlineLevel="0" collapsed="false">
      <c r="A27" s="5"/>
      <c r="B27" s="0" t="n">
        <v>26</v>
      </c>
      <c r="C27" s="3" t="n">
        <f aca="false">SUMIF(F$1:F222,B27,I$1:I222 )</f>
        <v>0.189583333333333</v>
      </c>
      <c r="D27" s="3"/>
      <c r="E27" s="3" t="n">
        <f aca="false">SUMIF($F$1:$F$203,$B27,$N$1:$N$203 )</f>
        <v>0</v>
      </c>
      <c r="F27" s="0" t="n">
        <v>27</v>
      </c>
      <c r="J27" s="0"/>
      <c r="L27" s="3" t="n">
        <v>0.489583333333333</v>
      </c>
      <c r="M27" s="3" t="n">
        <v>0.506944444444444</v>
      </c>
      <c r="N27" s="3" t="n">
        <f aca="false">IF(ISNUMBER(M27), M27-L27, 0)</f>
        <v>0.0173611111111111</v>
      </c>
      <c r="O27" s="9" t="s">
        <v>168</v>
      </c>
    </row>
    <row r="28" customFormat="false" ht="12.8" hidden="false" customHeight="false" outlineLevel="0" collapsed="false">
      <c r="A28" s="5"/>
      <c r="B28" s="0" t="n">
        <v>27</v>
      </c>
      <c r="C28" s="3" t="n">
        <f aca="false">SUMIF(F$1:F223,B28,I$1:I223 )</f>
        <v>0.150694444444444</v>
      </c>
      <c r="D28" s="3"/>
      <c r="E28" s="3" t="n">
        <f aca="false">SUMIF($F$1:$F$203,$B28,$N$1:$N$203 )</f>
        <v>0.0541666666666667</v>
      </c>
      <c r="F28" s="0" t="n">
        <v>27</v>
      </c>
      <c r="G28" s="3" t="n">
        <v>0.506944444444444</v>
      </c>
      <c r="H28" s="3" t="n">
        <v>0.541666666666667</v>
      </c>
      <c r="I28" s="3" t="n">
        <f aca="false">IF(ISNUMBER(H28), H28-G28, 0)</f>
        <v>0.0347222222222222</v>
      </c>
      <c r="J28" s="9" t="s">
        <v>169</v>
      </c>
      <c r="L28" s="3"/>
      <c r="M28" s="3"/>
      <c r="N28" s="3"/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SUMIF(F$1:F224,B29,I$1:I224 )</f>
        <v>0.171527777777778</v>
      </c>
      <c r="D29" s="3"/>
      <c r="E29" s="3" t="n">
        <f aca="false">SUMIF($F$1:$F$203,$B29,$N$1:$N$203 )</f>
        <v>0</v>
      </c>
      <c r="F29" s="0" t="n">
        <v>27</v>
      </c>
      <c r="J29" s="0"/>
      <c r="L29" s="3" t="n">
        <v>0.567361111111111</v>
      </c>
      <c r="M29" s="3" t="n">
        <v>0.583333333333333</v>
      </c>
      <c r="N29" s="3" t="n">
        <f aca="false">IF(ISNUMBER(M29), M29-L29, 0)</f>
        <v>0.0159722222222222</v>
      </c>
      <c r="O29" s="9" t="s">
        <v>170</v>
      </c>
    </row>
    <row r="30" customFormat="false" ht="12.8" hidden="false" customHeight="false" outlineLevel="0" collapsed="false">
      <c r="A30" s="5"/>
      <c r="B30" s="0" t="n">
        <v>29</v>
      </c>
      <c r="C30" s="3" t="n">
        <f aca="false">SUMIF(F$1:F225,B30,I$1:I225 )</f>
        <v>0</v>
      </c>
      <c r="D30" s="3"/>
      <c r="E30" s="3" t="n">
        <f aca="false">SUMIF($F$1:$F$203,$B30,$N$1:$N$203 )</f>
        <v>0</v>
      </c>
      <c r="F30" s="0" t="n">
        <v>27</v>
      </c>
      <c r="G30" s="3" t="n">
        <v>0.583333333333333</v>
      </c>
      <c r="H30" s="3" t="n">
        <v>0.625694444444444</v>
      </c>
      <c r="I30" s="3" t="n">
        <f aca="false">IF(ISNUMBER(H30), H30-G30, 0)</f>
        <v>0.0423611111111111</v>
      </c>
      <c r="J30" s="9" t="s">
        <v>171</v>
      </c>
      <c r="L30" s="3"/>
      <c r="M30" s="3"/>
      <c r="N30" s="3"/>
    </row>
    <row r="31" customFormat="false" ht="12.8" hidden="false" customHeight="false" outlineLevel="0" collapsed="false">
      <c r="A31" s="5" t="n">
        <v>5</v>
      </c>
      <c r="B31" s="0" t="n">
        <v>30</v>
      </c>
      <c r="C31" s="3" t="n">
        <f aca="false">SUMIF(F$1:F226,B31,I$1:I226 )</f>
        <v>0</v>
      </c>
      <c r="D31" s="3"/>
      <c r="E31" s="3" t="n">
        <f aca="false">SUMIF($F$1:$F$203,$B31,$N$1:$N$203 )</f>
        <v>0</v>
      </c>
      <c r="F31" s="0" t="n">
        <v>27</v>
      </c>
      <c r="J31" s="0"/>
      <c r="L31" s="3" t="n">
        <v>0.626388888888889</v>
      </c>
      <c r="M31" s="3" t="n">
        <v>0.647222222222222</v>
      </c>
      <c r="N31" s="3" t="n">
        <f aca="false">IF(ISNUMBER(M31), M31-L31, 0)</f>
        <v>0.0208333333333333</v>
      </c>
      <c r="O31" s="9" t="s">
        <v>170</v>
      </c>
    </row>
    <row r="32" customFormat="false" ht="23.85" hidden="false" customHeight="false" outlineLevel="0" collapsed="false">
      <c r="A32" s="5"/>
      <c r="B32" s="0" t="n">
        <v>31</v>
      </c>
      <c r="C32" s="3" t="n">
        <f aca="false">SUMIF(F$1:F227,B32,I$1:I227 )</f>
        <v>0</v>
      </c>
      <c r="D32" s="3"/>
      <c r="E32" s="3" t="n">
        <f aca="false">SUMIF($F$1:$F$203,$B32,$N$1:$N$203 )</f>
        <v>0</v>
      </c>
      <c r="F32" s="0" t="n">
        <v>27</v>
      </c>
      <c r="G32" s="3" t="n">
        <v>0.65</v>
      </c>
      <c r="H32" s="3" t="n">
        <v>0.65625</v>
      </c>
      <c r="I32" s="3" t="n">
        <f aca="false">IF(ISNUMBER(H32), H32-G32, 0)</f>
        <v>0.00625</v>
      </c>
      <c r="J32" s="9" t="s">
        <v>172</v>
      </c>
      <c r="L32" s="3"/>
      <c r="M32" s="3"/>
      <c r="N32" s="3"/>
    </row>
    <row r="33" customFormat="false" ht="23.85" hidden="false" customHeight="false" outlineLevel="0" collapsed="false">
      <c r="B33" s="2" t="s">
        <v>7</v>
      </c>
      <c r="C33" s="7" t="n">
        <f aca="false">SUM(C3:C32)</f>
        <v>1.25833333333333</v>
      </c>
      <c r="D33" s="7" t="n">
        <f aca="false">SUM(D3:D32)</f>
        <v>0</v>
      </c>
      <c r="E33" s="7" t="n">
        <f aca="false">SUM(E3:E32)</f>
        <v>0.0638888888888889</v>
      </c>
      <c r="F33" s="0" t="n">
        <v>27</v>
      </c>
      <c r="G33" s="3" t="n">
        <v>0.715972222222222</v>
      </c>
      <c r="H33" s="3" t="n">
        <v>0.734027777777778</v>
      </c>
      <c r="I33" s="3" t="n">
        <f aca="false">IF(ISNUMBER(H33), H33-G33, 0)</f>
        <v>0.0180555555555556</v>
      </c>
      <c r="J33" s="9" t="s">
        <v>173</v>
      </c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C33+December!C34</f>
        <v>6.84305555555556</v>
      </c>
      <c r="D34" s="7" t="n">
        <f aca="false">D33+December!D34</f>
        <v>1.21527777777778</v>
      </c>
      <c r="E34" s="7" t="n">
        <f aca="false">E33</f>
        <v>0.0638888888888889</v>
      </c>
      <c r="F34" s="0" t="n">
        <v>28</v>
      </c>
      <c r="G34" s="3" t="n">
        <v>0.45</v>
      </c>
      <c r="H34" s="3" t="n">
        <v>0.507638888888889</v>
      </c>
      <c r="I34" s="3" t="n">
        <f aca="false">IF(ISNUMBER(H34), H34-G34, 0)</f>
        <v>0.0576388888888889</v>
      </c>
      <c r="J34" s="9" t="s">
        <v>174</v>
      </c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December!C35+C36</f>
        <v>1.21805555555556</v>
      </c>
      <c r="D35" s="7" t="n">
        <f aca="false">D34-D37</f>
        <v>0.465277777777778</v>
      </c>
      <c r="E35" s="7" t="n">
        <f aca="false">E33-E37</f>
        <v>0.0638888888888889</v>
      </c>
      <c r="F35" s="0" t="n">
        <v>28</v>
      </c>
      <c r="G35" s="3" t="n">
        <v>0.538194444444444</v>
      </c>
      <c r="H35" s="3" t="n">
        <v>0.548611111111111</v>
      </c>
      <c r="I35" s="3" t="n">
        <f aca="false">IF(ISNUMBER(H35), H35-G35, 0)</f>
        <v>0.0104166666666667</v>
      </c>
      <c r="J35" s="9" t="s">
        <v>175</v>
      </c>
      <c r="L35" s="3"/>
      <c r="M35" s="3"/>
      <c r="N35" s="3"/>
    </row>
    <row r="36" customFormat="false" ht="35.05" hidden="false" customHeight="false" outlineLevel="0" collapsed="false">
      <c r="B36" s="8" t="s">
        <v>69</v>
      </c>
      <c r="C36" s="7" t="n">
        <f aca="false">C33-C37</f>
        <v>0.425</v>
      </c>
      <c r="D36" s="2"/>
      <c r="E36" s="2"/>
      <c r="F36" s="0" t="n">
        <v>28</v>
      </c>
      <c r="G36" s="3" t="n">
        <v>0.701388888888889</v>
      </c>
      <c r="H36" s="3" t="n">
        <v>0.804861111111111</v>
      </c>
      <c r="I36" s="3" t="n">
        <f aca="false">IF(ISNUMBER(H36), H36-G36, 0)</f>
        <v>0.103472222222222</v>
      </c>
      <c r="J36" s="9" t="s">
        <v>176</v>
      </c>
      <c r="L36" s="3"/>
      <c r="M36" s="3"/>
      <c r="N36" s="3"/>
    </row>
    <row r="37" customFormat="false" ht="12.8" hidden="false" customHeight="false" outlineLevel="0" collapsed="false">
      <c r="B37" s="2" t="s">
        <v>32</v>
      </c>
      <c r="C37" s="7" t="n">
        <v>0.833333333333333</v>
      </c>
      <c r="D37" s="7" t="n">
        <f aca="false">December!D37</f>
        <v>0.75</v>
      </c>
      <c r="E37" s="7" t="n">
        <v>0</v>
      </c>
      <c r="G37" s="3"/>
      <c r="H37" s="3"/>
      <c r="I37" s="3"/>
      <c r="L37" s="3"/>
      <c r="M37" s="3"/>
      <c r="N37" s="3"/>
    </row>
    <row r="38" customFormat="false" ht="12.8" hidden="false" customHeight="false" outlineLevel="0" collapsed="false">
      <c r="G38" s="3"/>
      <c r="H38" s="3"/>
      <c r="I38" s="3"/>
      <c r="L38" s="3"/>
      <c r="M38" s="3"/>
      <c r="N38" s="3"/>
    </row>
    <row r="39" customFormat="false" ht="12.8" hidden="false" customHeight="false" outlineLevel="0" collapsed="false">
      <c r="G39" s="3"/>
      <c r="H39" s="3"/>
      <c r="I39" s="3"/>
      <c r="N39" s="3"/>
    </row>
    <row r="40" customFormat="false" ht="12.8" hidden="false" customHeight="false" outlineLevel="0" collapsed="false">
      <c r="G40" s="3"/>
      <c r="H40" s="3"/>
      <c r="I40" s="3"/>
      <c r="N40" s="3"/>
    </row>
    <row r="41" customFormat="false" ht="12.8" hidden="false" customHeight="false" outlineLevel="0" collapsed="false">
      <c r="I41" s="3"/>
    </row>
    <row r="42" customFormat="false" ht="12.8" hidden="false" customHeight="false" outlineLevel="0" collapsed="false">
      <c r="I42" s="3"/>
    </row>
    <row r="43" customFormat="false" ht="12.8" hidden="false" customHeight="false" outlineLevel="0" collapsed="false">
      <c r="I43" s="3"/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E35">
    <cfRule type="cellIs" priority="4" operator="greaterThanOrEqual" aboveAverage="0" equalAverage="0" bottom="0" percent="0" rank="0" text="" dxfId="0">
      <formula>0</formula>
    </cfRule>
  </conditionalFormatting>
  <conditionalFormatting sqref="C36">
    <cfRule type="cellIs" priority="5" operator="greaterThan" aboveAverage="0" equalAverage="0" bottom="0" percent="0" rank="0" text="" dxfId="0">
      <formula>0</formula>
    </cfRule>
    <cfRule type="cellIs" priority="6" operator="lessThanOr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50"/>
  <sheetViews>
    <sheetView showFormulas="false" showGridLines="true" showRowColHeaders="true" showZeros="true" rightToLeft="false" tabSelected="false" showOutlineSymbols="true" defaultGridColor="true" view="normal" topLeftCell="H13" colorId="64" zoomScale="100" zoomScaleNormal="100" zoomScalePageLayoutView="100" workbookViewId="0">
      <selection pane="topLeft" activeCell="O25" activeCellId="0" sqref="O2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09"/>
    <col collapsed="false" customWidth="true" hidden="false" outlineLevel="0" max="3" min="3" style="0" width="18.76"/>
    <col collapsed="false" customWidth="true" hidden="false" outlineLevel="0" max="4" min="4" style="0" width="13.89"/>
    <col collapsed="false" customWidth="true" hidden="false" outlineLevel="0" max="5" min="5" style="0" width="16.11"/>
    <col collapsed="false" customWidth="true" hidden="false" outlineLevel="0" max="9" min="8" style="0" width="16.67"/>
    <col collapsed="false" customWidth="true" hidden="false" outlineLevel="0" max="11" min="10" style="9" width="16.67"/>
    <col collapsed="false" customWidth="true" hidden="false" outlineLevel="0" max="12" min="12" style="0" width="16.67"/>
    <col collapsed="false" customWidth="true" hidden="false" outlineLevel="0" max="15" min="15" style="9" width="22.51"/>
    <col collapsed="false" customWidth="true" hidden="false" outlineLevel="0" max="16" min="16" style="0" width="15"/>
  </cols>
  <sheetData>
    <row r="2" customFormat="false" ht="12.8" hidden="false" customHeight="false" outlineLevel="0" collapsed="false">
      <c r="A2" s="2" t="s">
        <v>22</v>
      </c>
      <c r="B2" s="2" t="s">
        <v>23</v>
      </c>
      <c r="C2" s="2" t="s">
        <v>24</v>
      </c>
      <c r="D2" s="2" t="s">
        <v>25</v>
      </c>
      <c r="E2" s="2" t="s">
        <v>177</v>
      </c>
      <c r="F2" s="1" t="s">
        <v>36</v>
      </c>
      <c r="G2" s="1"/>
      <c r="H2" s="1"/>
      <c r="I2" s="1"/>
      <c r="J2" s="1"/>
      <c r="K2" s="8"/>
      <c r="L2" s="1" t="s">
        <v>178</v>
      </c>
      <c r="M2" s="1"/>
      <c r="N2" s="1"/>
      <c r="O2" s="1"/>
    </row>
    <row r="3" customFormat="false" ht="12.8" hidden="false" customHeight="false" outlineLevel="0" collapsed="false">
      <c r="A3" s="5" t="n">
        <v>0</v>
      </c>
      <c r="B3" s="0" t="n">
        <v>1</v>
      </c>
      <c r="C3" s="3" t="n">
        <f aca="false">SUMIF(F$1:F198,B3,I$1:I198 )</f>
        <v>0</v>
      </c>
      <c r="E3" s="3" t="n">
        <f aca="false">SUMIF($F$1:$F$203,$B3,$N$1:$N$203 )</f>
        <v>0</v>
      </c>
      <c r="F3" s="1" t="s">
        <v>23</v>
      </c>
      <c r="G3" s="1" t="s">
        <v>38</v>
      </c>
      <c r="H3" s="1" t="s">
        <v>39</v>
      </c>
      <c r="I3" s="1" t="s">
        <v>40</v>
      </c>
      <c r="J3" s="10" t="s">
        <v>41</v>
      </c>
      <c r="K3" s="10"/>
      <c r="L3" s="1" t="s">
        <v>38</v>
      </c>
      <c r="M3" s="1" t="s">
        <v>39</v>
      </c>
      <c r="N3" s="1" t="s">
        <v>40</v>
      </c>
      <c r="O3" s="10" t="s">
        <v>41</v>
      </c>
    </row>
    <row r="4" customFormat="false" ht="12.8" hidden="false" customHeight="false" outlineLevel="0" collapsed="false">
      <c r="A4" s="5" t="n">
        <v>1</v>
      </c>
      <c r="B4" s="0" t="n">
        <v>2</v>
      </c>
      <c r="C4" s="3" t="n">
        <f aca="false">SUMIF(F2:F198,B4,I2:I198 )</f>
        <v>0</v>
      </c>
      <c r="E4" s="3" t="n">
        <f aca="false">SUMIF($F$1:$F$203,$B4,$N$1:$N$203 )</f>
        <v>0</v>
      </c>
    </row>
    <row r="5" customFormat="false" ht="23.85" hidden="false" customHeight="false" outlineLevel="0" collapsed="false">
      <c r="A5" s="5"/>
      <c r="B5" s="0" t="n">
        <v>3</v>
      </c>
      <c r="C5" s="3" t="n">
        <f aca="false">SUMIF(F3:F200,B5,I3:I200 )</f>
        <v>0.240972222222222</v>
      </c>
      <c r="E5" s="3" t="n">
        <f aca="false">SUMIF($F$1:$F$203,$B5,$N$1:$N$203 )</f>
        <v>0</v>
      </c>
      <c r="F5" s="0" t="n">
        <v>3</v>
      </c>
      <c r="G5" s="3" t="n">
        <v>0.423611111111111</v>
      </c>
      <c r="H5" s="3" t="n">
        <v>0.545138888888889</v>
      </c>
      <c r="I5" s="3" t="n">
        <f aca="false">IF(ISNUMBER(H5), H5-G5, 0)</f>
        <v>0.121527777777778</v>
      </c>
      <c r="J5" s="9" t="s">
        <v>179</v>
      </c>
      <c r="N5" s="3"/>
    </row>
    <row r="6" customFormat="false" ht="23.85" hidden="false" customHeight="false" outlineLevel="0" collapsed="false">
      <c r="A6" s="5"/>
      <c r="B6" s="0" t="n">
        <v>4</v>
      </c>
      <c r="C6" s="3" t="n">
        <f aca="false">SUMIF(F4:F201,B6,I4:I201 )</f>
        <v>0.0152777777777778</v>
      </c>
      <c r="E6" s="3" t="n">
        <f aca="false">SUMIF($F$1:$F$203,$B6,$N$1:$N$203 )</f>
        <v>0</v>
      </c>
      <c r="F6" s="0" t="n">
        <v>3</v>
      </c>
      <c r="G6" s="3" t="n">
        <v>0.570833333333333</v>
      </c>
      <c r="H6" s="3" t="n">
        <v>0.604166666666667</v>
      </c>
      <c r="I6" s="3" t="n">
        <f aca="false">IF(ISNUMBER(H6), H6-G6, 0)</f>
        <v>0.0333333333333333</v>
      </c>
      <c r="J6" s="9" t="s">
        <v>180</v>
      </c>
      <c r="L6" s="3"/>
      <c r="M6" s="3"/>
      <c r="N6" s="3"/>
    </row>
    <row r="7" customFormat="false" ht="23.85" hidden="false" customHeight="false" outlineLevel="0" collapsed="false">
      <c r="A7" s="5"/>
      <c r="B7" s="0" t="n">
        <v>5</v>
      </c>
      <c r="C7" s="3" t="n">
        <f aca="false">SUMIF(F5:F202,B7,I5:I202 )</f>
        <v>0.0111111111111111</v>
      </c>
      <c r="E7" s="3" t="n">
        <f aca="false">SUMIF($F$1:$F$203,$B7,$N$1:$N$203 )</f>
        <v>0</v>
      </c>
      <c r="F7" s="0" t="n">
        <v>3</v>
      </c>
      <c r="G7" s="3" t="n">
        <v>0.604166666666667</v>
      </c>
      <c r="H7" s="3" t="n">
        <v>0.625</v>
      </c>
      <c r="I7" s="3" t="n">
        <f aca="false">IF(ISNUMBER(H7), H7-G7, 0)</f>
        <v>0.0208333333333333</v>
      </c>
      <c r="J7" s="9" t="s">
        <v>181</v>
      </c>
      <c r="L7" s="3"/>
      <c r="M7" s="3"/>
      <c r="N7" s="3"/>
    </row>
    <row r="8" customFormat="false" ht="12.8" hidden="false" customHeight="false" outlineLevel="0" collapsed="false">
      <c r="A8" s="5"/>
      <c r="B8" s="0" t="n">
        <v>6</v>
      </c>
      <c r="C8" s="3" t="n">
        <f aca="false">SUMIF(F$1:F203,B8,I$1:I203 )</f>
        <v>0</v>
      </c>
      <c r="E8" s="3" t="n">
        <f aca="false">SUMIF($F$1:$F$203,$B8,$N$1:$N$203 )</f>
        <v>0</v>
      </c>
      <c r="F8" s="0" t="n">
        <v>3</v>
      </c>
      <c r="G8" s="3" t="n">
        <v>0.666666666666667</v>
      </c>
      <c r="H8" s="3" t="n">
        <v>0.690972222222222</v>
      </c>
      <c r="I8" s="3" t="n">
        <f aca="false">IF(ISNUMBER(H8), H8-G8, 0)</f>
        <v>0.0243055555555556</v>
      </c>
      <c r="J8" s="9" t="s">
        <v>182</v>
      </c>
      <c r="N8" s="3"/>
    </row>
    <row r="9" customFormat="false" ht="12.8" hidden="false" customHeight="false" outlineLevel="0" collapsed="false">
      <c r="A9" s="5"/>
      <c r="B9" s="0" t="n">
        <v>7</v>
      </c>
      <c r="C9" s="3" t="n">
        <f aca="false">SUMIF(F$1:F204,B9,I$1:I204 )</f>
        <v>0</v>
      </c>
      <c r="E9" s="3" t="n">
        <f aca="false">SUMIF($F$1:$F$203,$B9,$N$1:$N$203 )</f>
        <v>0</v>
      </c>
      <c r="F9" s="0" t="n">
        <v>3</v>
      </c>
      <c r="G9" s="3" t="n">
        <v>0.701388888888889</v>
      </c>
      <c r="H9" s="3" t="n">
        <v>0.742361111111111</v>
      </c>
      <c r="I9" s="3" t="n">
        <f aca="false">IF(ISNUMBER(H9), H9-G9, 0)</f>
        <v>0.0409722222222222</v>
      </c>
      <c r="J9" s="9" t="s">
        <v>183</v>
      </c>
      <c r="L9" s="3"/>
      <c r="M9" s="3"/>
      <c r="N9" s="3"/>
    </row>
    <row r="10" customFormat="false" ht="12.8" hidden="false" customHeight="false" outlineLevel="0" collapsed="false">
      <c r="A10" s="5"/>
      <c r="B10" s="0" t="n">
        <v>8</v>
      </c>
      <c r="C10" s="3" t="n">
        <f aca="false">SUMIF(F$1:F205,B10,I$1:I205 )</f>
        <v>0</v>
      </c>
      <c r="E10" s="3" t="n">
        <f aca="false">SUMIF($F$1:$F$203,$B10,$N$1:$N$203 )</f>
        <v>0</v>
      </c>
      <c r="F10" s="0" t="n">
        <v>4</v>
      </c>
      <c r="G10" s="3" t="n">
        <v>0.458333333333333</v>
      </c>
      <c r="H10" s="3" t="n">
        <v>0.473611111111111</v>
      </c>
      <c r="I10" s="3" t="n">
        <f aca="false">IF(ISNUMBER(H10), H10-G10, 0)</f>
        <v>0.0152777777777778</v>
      </c>
      <c r="J10" s="9" t="s">
        <v>184</v>
      </c>
      <c r="L10" s="3"/>
      <c r="M10" s="3"/>
      <c r="N10" s="3"/>
    </row>
    <row r="11" customFormat="false" ht="12.8" hidden="false" customHeight="false" outlineLevel="0" collapsed="false">
      <c r="A11" s="5" t="n">
        <v>2</v>
      </c>
      <c r="B11" s="0" t="n">
        <v>9</v>
      </c>
      <c r="C11" s="3" t="n">
        <f aca="false">SUMIF(F$1:F206,B11,I$1:I206 )</f>
        <v>0</v>
      </c>
      <c r="E11" s="3" t="n">
        <f aca="false">SUMIF($F$1:$F$203,$B11,$N$1:$N$203 )</f>
        <v>0</v>
      </c>
      <c r="F11" s="0" t="n">
        <v>5</v>
      </c>
      <c r="G11" s="3" t="n">
        <v>0.6625</v>
      </c>
      <c r="H11" s="3" t="n">
        <v>0.673611111111111</v>
      </c>
      <c r="I11" s="3" t="n">
        <f aca="false">IF(ISNUMBER(H11), H11-G11, 0)</f>
        <v>0.0111111111111111</v>
      </c>
      <c r="J11" s="9" t="s">
        <v>54</v>
      </c>
      <c r="L11" s="3"/>
      <c r="M11" s="3"/>
      <c r="N11" s="3"/>
    </row>
    <row r="12" customFormat="false" ht="12.8" hidden="false" customHeight="false" outlineLevel="0" collapsed="false">
      <c r="A12" s="5"/>
      <c r="B12" s="0" t="n">
        <v>10</v>
      </c>
      <c r="C12" s="3" t="n">
        <f aca="false">SUMIF(F$1:F207,B12,I$1:I207 )</f>
        <v>0.193055555555556</v>
      </c>
      <c r="E12" s="3" t="n">
        <f aca="false">SUMIF($F$1:$F$203,$B12,$N$1:$N$203 )</f>
        <v>0</v>
      </c>
      <c r="F12" s="0" t="n">
        <v>10</v>
      </c>
      <c r="G12" s="3" t="n">
        <v>0.48125</v>
      </c>
      <c r="H12" s="3" t="n">
        <v>0.554861111111111</v>
      </c>
      <c r="I12" s="3" t="n">
        <f aca="false">IF(ISNUMBER(H12), H12-G12, 0)</f>
        <v>0.0736111111111111</v>
      </c>
      <c r="J12" s="9" t="s">
        <v>54</v>
      </c>
      <c r="L12" s="3"/>
      <c r="M12" s="3"/>
      <c r="N12" s="3"/>
    </row>
    <row r="13" customFormat="false" ht="23.85" hidden="false" customHeight="false" outlineLevel="0" collapsed="false">
      <c r="A13" s="5"/>
      <c r="B13" s="0" t="n">
        <v>11</v>
      </c>
      <c r="C13" s="3" t="n">
        <f aca="false">SUMIF(F$1:F208,B13,I$1:I208 )</f>
        <v>0.0361111111111111</v>
      </c>
      <c r="E13" s="3" t="n">
        <f aca="false">SUMIF($F$1:$F$203,$B13,$N$1:$N$203 )</f>
        <v>0.0763888888888889</v>
      </c>
      <c r="F13" s="0" t="n">
        <v>10</v>
      </c>
      <c r="G13" s="3" t="n">
        <v>0.591666666666667</v>
      </c>
      <c r="H13" s="3" t="n">
        <v>0.711111111111111</v>
      </c>
      <c r="I13" s="3" t="n">
        <f aca="false">IF(ISNUMBER(H13), H13-G13, 0)</f>
        <v>0.119444444444444</v>
      </c>
      <c r="J13" s="9" t="s">
        <v>185</v>
      </c>
      <c r="K13" s="9" t="s">
        <v>186</v>
      </c>
      <c r="L13" s="3"/>
      <c r="M13" s="3"/>
      <c r="N13" s="3"/>
    </row>
    <row r="14" customFormat="false" ht="23.85" hidden="false" customHeight="false" outlineLevel="0" collapsed="false">
      <c r="A14" s="5"/>
      <c r="B14" s="0" t="n">
        <v>12</v>
      </c>
      <c r="C14" s="3" t="n">
        <f aca="false">SUMIF(F$1:F209,B14,I$1:I209 )</f>
        <v>0</v>
      </c>
      <c r="E14" s="3" t="n">
        <f aca="false">SUMIF($F$1:$F$203,$B14,$N$1:$N$203 )</f>
        <v>0</v>
      </c>
      <c r="F14" s="0" t="n">
        <v>11</v>
      </c>
      <c r="G14" s="3" t="n">
        <v>0.420138888888889</v>
      </c>
      <c r="H14" s="3" t="n">
        <v>0.45625</v>
      </c>
      <c r="I14" s="3" t="n">
        <f aca="false">IF(ISNUMBER(H14), H14-G14, 0)</f>
        <v>0.0361111111111111</v>
      </c>
      <c r="J14" s="11" t="s">
        <v>187</v>
      </c>
      <c r="K14" s="11"/>
      <c r="L14" s="3"/>
      <c r="M14" s="3"/>
      <c r="N14" s="3"/>
    </row>
    <row r="15" customFormat="false" ht="23.85" hidden="false" customHeight="true" outlineLevel="0" collapsed="false">
      <c r="A15" s="5"/>
      <c r="B15" s="0" t="n">
        <v>13</v>
      </c>
      <c r="C15" s="3" t="n">
        <f aca="false">SUMIF(F$1:F210,B15,I$1:I210 )</f>
        <v>0</v>
      </c>
      <c r="E15" s="3" t="n">
        <f aca="false">SUMIF($F$1:$F$203,$B15,$N$1:$N$203 )</f>
        <v>0</v>
      </c>
      <c r="F15" s="0" t="n">
        <v>11</v>
      </c>
      <c r="I15" s="3" t="n">
        <f aca="false">IF(ISNUMBER(H15), H15-G15, 0)</f>
        <v>0</v>
      </c>
      <c r="J15" s="0"/>
      <c r="L15" s="3" t="n">
        <v>0.456944444444444</v>
      </c>
      <c r="M15" s="3" t="n">
        <v>0.533333333333333</v>
      </c>
      <c r="N15" s="3" t="n">
        <f aca="false">IF(ISNUMBER(M15), M15-L15, 0)</f>
        <v>0.0763888888888889</v>
      </c>
      <c r="O15" s="9" t="s">
        <v>188</v>
      </c>
    </row>
    <row r="16" customFormat="false" ht="12.8" hidden="false" customHeight="false" outlineLevel="0" collapsed="false">
      <c r="A16" s="5"/>
      <c r="B16" s="0" t="n">
        <v>14</v>
      </c>
      <c r="C16" s="3" t="n">
        <f aca="false">SUMIF(F$1:F211,B16,I$1:I211 )</f>
        <v>0</v>
      </c>
      <c r="E16" s="3" t="n">
        <f aca="false">SUMIF($F$1:$F$203,$B16,$N$1:$N$203 )</f>
        <v>0</v>
      </c>
      <c r="F16" s="0" t="n">
        <v>15</v>
      </c>
      <c r="G16" s="3" t="n">
        <v>0.430555555555556</v>
      </c>
      <c r="H16" s="3" t="n">
        <v>0.449305555555556</v>
      </c>
      <c r="I16" s="3" t="n">
        <f aca="false">IF(ISNUMBER(H16), H16-G16, 0)</f>
        <v>0.01875</v>
      </c>
      <c r="J16" s="9" t="s">
        <v>189</v>
      </c>
      <c r="K16" s="13" t="s">
        <v>190</v>
      </c>
      <c r="L16" s="3"/>
      <c r="M16" s="3"/>
      <c r="N16" s="3"/>
      <c r="P16" s="6"/>
    </row>
    <row r="17" customFormat="false" ht="12.8" hidden="false" customHeight="false" outlineLevel="0" collapsed="false">
      <c r="A17" s="5"/>
      <c r="B17" s="0" t="n">
        <v>15</v>
      </c>
      <c r="C17" s="3" t="n">
        <f aca="false">SUMIF(F$1:F212,B17,I$1:I212 )</f>
        <v>0.01875</v>
      </c>
      <c r="E17" s="3" t="n">
        <f aca="false">SUMIF($F$1:$F$203,$B17,$N$1:$N$203 )</f>
        <v>0</v>
      </c>
      <c r="F17" s="0" t="n">
        <v>17</v>
      </c>
      <c r="G17" s="3" t="n">
        <v>0.427083333333333</v>
      </c>
      <c r="H17" s="3" t="n">
        <v>0.5625</v>
      </c>
      <c r="I17" s="3" t="n">
        <f aca="false">IF(ISNUMBER(H17), H17-G17, 0)</f>
        <v>0.135416666666667</v>
      </c>
      <c r="J17" s="9" t="s">
        <v>54</v>
      </c>
      <c r="L17" s="3"/>
      <c r="M17" s="3"/>
      <c r="N17" s="3"/>
    </row>
    <row r="18" customFormat="false" ht="23.85" hidden="false" customHeight="false" outlineLevel="0" collapsed="false">
      <c r="A18" s="5" t="n">
        <v>3</v>
      </c>
      <c r="B18" s="0" t="n">
        <v>16</v>
      </c>
      <c r="C18" s="3" t="n">
        <f aca="false">SUMIF(F$1:F213,B18,I$1:I213 )</f>
        <v>0</v>
      </c>
      <c r="E18" s="3" t="n">
        <f aca="false">SUMIF($F$1:$F$203,$B18,$N$1:$N$203 )</f>
        <v>0</v>
      </c>
      <c r="F18" s="0" t="n">
        <v>17</v>
      </c>
      <c r="I18" s="3" t="n">
        <f aca="false">IF(ISNUMBER(H18), H18-G18, 0)</f>
        <v>0</v>
      </c>
      <c r="J18" s="0"/>
      <c r="L18" s="3" t="n">
        <v>0.579861111111111</v>
      </c>
      <c r="M18" s="3" t="n">
        <v>0.585416666666667</v>
      </c>
      <c r="N18" s="3" t="n">
        <f aca="false">IF(ISNUMBER(M18), M18-L18, 0)</f>
        <v>0.00555555555555556</v>
      </c>
      <c r="O18" s="9" t="s">
        <v>191</v>
      </c>
      <c r="P18" s="0" t="s">
        <v>192</v>
      </c>
    </row>
    <row r="19" customFormat="false" ht="12.8" hidden="false" customHeight="false" outlineLevel="0" collapsed="false">
      <c r="A19" s="5"/>
      <c r="B19" s="0" t="n">
        <v>17</v>
      </c>
      <c r="C19" s="3" t="n">
        <f aca="false">SUMIF(F$1:F214,B19,I$1:I214 )</f>
        <v>0.229861111111111</v>
      </c>
      <c r="E19" s="3" t="n">
        <f aca="false">SUMIF($F$1:$F$203,$B19,$N$1:$N$203 )</f>
        <v>0.00555555555555556</v>
      </c>
      <c r="F19" s="0" t="n">
        <v>17</v>
      </c>
      <c r="G19" s="3" t="n">
        <v>0.604166666666667</v>
      </c>
      <c r="H19" s="3" t="n">
        <v>0.650694444444444</v>
      </c>
      <c r="I19" s="3" t="n">
        <f aca="false">IF(ISNUMBER(H19), H19-G19, 0)</f>
        <v>0.0465277777777778</v>
      </c>
      <c r="J19" s="9" t="s">
        <v>54</v>
      </c>
      <c r="L19" s="3"/>
      <c r="M19" s="3"/>
      <c r="N19" s="3"/>
    </row>
    <row r="20" customFormat="false" ht="35.05" hidden="false" customHeight="false" outlineLevel="0" collapsed="false">
      <c r="A20" s="5"/>
      <c r="B20" s="0" t="n">
        <v>18</v>
      </c>
      <c r="C20" s="3" t="n">
        <f aca="false">SUMIF(F$1:F215,B20,I$1:I215 )</f>
        <v>0.0597222222222222</v>
      </c>
      <c r="E20" s="3" t="n">
        <f aca="false">SUMIF($F$1:$F$203,$B20,$N$1:$N$203 )</f>
        <v>0</v>
      </c>
      <c r="F20" s="0" t="n">
        <v>17</v>
      </c>
      <c r="G20" s="3" t="n">
        <v>0.650694444444444</v>
      </c>
      <c r="H20" s="3" t="n">
        <v>0.6875</v>
      </c>
      <c r="I20" s="3" t="n">
        <f aca="false">IF(ISNUMBER(H20), H20-G20, 0)</f>
        <v>0.0368055555555556</v>
      </c>
      <c r="J20" s="9" t="s">
        <v>193</v>
      </c>
      <c r="L20" s="3"/>
      <c r="M20" s="3"/>
      <c r="N20" s="3"/>
    </row>
    <row r="21" customFormat="false" ht="23.85" hidden="false" customHeight="false" outlineLevel="0" collapsed="false">
      <c r="A21" s="5"/>
      <c r="B21" s="0" t="n">
        <v>19</v>
      </c>
      <c r="C21" s="3" t="n">
        <f aca="false">SUMIF(F$1:F216,B21,I$1:I216 )</f>
        <v>0.09375</v>
      </c>
      <c r="E21" s="3" t="n">
        <f aca="false">SUMIF($F$1:$F$203,$B21,$N$1:$N$203 )</f>
        <v>0.0486111111111111</v>
      </c>
      <c r="F21" s="0" t="n">
        <v>17</v>
      </c>
      <c r="G21" s="3" t="n">
        <v>0.6875</v>
      </c>
      <c r="H21" s="3" t="n">
        <v>0.698611111111111</v>
      </c>
      <c r="I21" s="3" t="n">
        <f aca="false">IF(ISNUMBER(H21), H21-G21, 0)</f>
        <v>0.0111111111111111</v>
      </c>
      <c r="J21" s="12" t="s">
        <v>194</v>
      </c>
      <c r="L21" s="3"/>
      <c r="M21" s="3"/>
      <c r="N21" s="3"/>
    </row>
    <row r="22" customFormat="false" ht="12.8" hidden="false" customHeight="false" outlineLevel="0" collapsed="false">
      <c r="A22" s="5"/>
      <c r="B22" s="0" t="n">
        <v>20</v>
      </c>
      <c r="C22" s="3" t="n">
        <f aca="false">SUMIF(F$1:F217,B22,I$1:I217 )</f>
        <v>0</v>
      </c>
      <c r="E22" s="3" t="n">
        <f aca="false">SUMIF($F$1:$F$203,$B22,$N$1:$N$203 )</f>
        <v>0</v>
      </c>
      <c r="F22" s="0" t="n">
        <v>18</v>
      </c>
      <c r="G22" s="3" t="n">
        <v>0.458333333333333</v>
      </c>
      <c r="H22" s="3" t="n">
        <v>0.518055555555556</v>
      </c>
      <c r="I22" s="3" t="n">
        <f aca="false">IF(ISNUMBER(H22), H22-G22, 0)</f>
        <v>0.0597222222222222</v>
      </c>
      <c r="J22" s="9" t="s">
        <v>195</v>
      </c>
      <c r="L22" s="3"/>
      <c r="M22" s="3"/>
      <c r="N22" s="3"/>
    </row>
    <row r="23" customFormat="false" ht="12.8" hidden="false" customHeight="false" outlineLevel="0" collapsed="false">
      <c r="A23" s="5"/>
      <c r="B23" s="0" t="n">
        <v>22</v>
      </c>
      <c r="C23" s="3" t="n">
        <f aca="false">SUMIF(F$1:F218,B23,I$1:I218 )</f>
        <v>0</v>
      </c>
      <c r="E23" s="3" t="n">
        <f aca="false">SUMIF($F$1:$F$203,$B23,$N$1:$N$203 )</f>
        <v>0</v>
      </c>
      <c r="F23" s="0" t="n">
        <v>19</v>
      </c>
      <c r="I23" s="3" t="n">
        <f aca="false">IF(ISNUMBER(H23), H23-G23, 0)</f>
        <v>0</v>
      </c>
      <c r="J23" s="0"/>
      <c r="L23" s="3" t="n">
        <v>0.484027777777778</v>
      </c>
      <c r="M23" s="3" t="n">
        <v>0.497222222222222</v>
      </c>
      <c r="N23" s="3" t="n">
        <f aca="false">IF(ISNUMBER(M23), M23-L23, 0)</f>
        <v>0.0131944444444444</v>
      </c>
      <c r="O23" s="14" t="s">
        <v>196</v>
      </c>
    </row>
    <row r="24" customFormat="false" ht="12.8" hidden="false" customHeight="false" outlineLevel="0" collapsed="false">
      <c r="A24" s="5" t="n">
        <v>4</v>
      </c>
      <c r="B24" s="0" t="n">
        <v>23</v>
      </c>
      <c r="C24" s="3" t="n">
        <f aca="false">SUMIF(F$1:F219,B24,I$1:I219 )</f>
        <v>0</v>
      </c>
      <c r="E24" s="3" t="n">
        <f aca="false">SUMIF($F$1:$F$203,$B24,$N$1:$N$203 )</f>
        <v>0</v>
      </c>
      <c r="F24" s="0" t="n">
        <v>19</v>
      </c>
      <c r="G24" s="3" t="n">
        <v>0.497222222222222</v>
      </c>
      <c r="H24" s="3" t="n">
        <v>0.513194444444444</v>
      </c>
      <c r="I24" s="3" t="n">
        <f aca="false">IF(ISNUMBER(H24), H24-G24, 0)</f>
        <v>0.0159722222222222</v>
      </c>
      <c r="J24" s="9" t="s">
        <v>182</v>
      </c>
      <c r="L24" s="3"/>
      <c r="M24" s="3"/>
      <c r="N24" s="3"/>
    </row>
    <row r="25" customFormat="false" ht="37.3" hidden="false" customHeight="true" outlineLevel="0" collapsed="false">
      <c r="A25" s="5"/>
      <c r="B25" s="0" t="n">
        <v>24</v>
      </c>
      <c r="C25" s="3" t="n">
        <f aca="false">SUMIF(F$1:F220,B25,I$1:I220 )</f>
        <v>0.166666666666667</v>
      </c>
      <c r="E25" s="3" t="n">
        <f aca="false">SUMIF($F$1:$F$203,$B25,$N$1:$N$203 )</f>
        <v>0.000694444444444444</v>
      </c>
      <c r="F25" s="0" t="n">
        <v>19</v>
      </c>
      <c r="G25" s="3" t="n">
        <v>0.515972222222222</v>
      </c>
      <c r="H25" s="3" t="n">
        <v>0.541666666666667</v>
      </c>
      <c r="I25" s="3" t="n">
        <f aca="false">IF(ISNUMBER(H25), H25-G25, 0)</f>
        <v>0.0256944444444444</v>
      </c>
      <c r="J25" s="9" t="s">
        <v>197</v>
      </c>
      <c r="L25" s="3"/>
      <c r="M25" s="3"/>
      <c r="N25" s="3"/>
    </row>
    <row r="26" customFormat="false" ht="23.85" hidden="false" customHeight="false" outlineLevel="0" collapsed="false">
      <c r="A26" s="5"/>
      <c r="B26" s="0" t="n">
        <v>25</v>
      </c>
      <c r="C26" s="3" t="n">
        <f aca="false">SUMIF(F$1:F221,B26,I$1:I221 )</f>
        <v>0.0270833333333333</v>
      </c>
      <c r="E26" s="3" t="n">
        <f aca="false">SUMIF($F$1:$F$203,$B26,$N$1:$N$203 )</f>
        <v>0.110416666666667</v>
      </c>
      <c r="F26" s="0" t="n">
        <v>19</v>
      </c>
      <c r="G26" s="3" t="n">
        <v>0.541666666666667</v>
      </c>
      <c r="H26" s="3" t="n">
        <v>0.59375</v>
      </c>
      <c r="I26" s="3" t="n">
        <f aca="false">IF(ISNUMBER(H26), H26-G26, 0)</f>
        <v>0.0520833333333333</v>
      </c>
      <c r="J26" s="9" t="s">
        <v>198</v>
      </c>
      <c r="L26" s="3"/>
      <c r="M26" s="3"/>
      <c r="N26" s="3"/>
    </row>
    <row r="27" customFormat="false" ht="23.85" hidden="false" customHeight="false" outlineLevel="0" collapsed="false">
      <c r="A27" s="5"/>
      <c r="B27" s="0" t="n">
        <v>26</v>
      </c>
      <c r="C27" s="3" t="n">
        <f aca="false">SUMIF(F$1:F222,B27,I$1:I222 )</f>
        <v>0</v>
      </c>
      <c r="E27" s="3" t="n">
        <f aca="false">SUMIF($F$1:$F$203,$B27,$N$1:$N$203 )</f>
        <v>0.0520833333333333</v>
      </c>
      <c r="F27" s="0" t="n">
        <v>19</v>
      </c>
      <c r="J27" s="0"/>
      <c r="K27" s="9" t="s">
        <v>199</v>
      </c>
      <c r="L27" s="3" t="n">
        <v>0.604166666666667</v>
      </c>
      <c r="M27" s="3" t="n">
        <v>0.614583333333333</v>
      </c>
      <c r="N27" s="3" t="n">
        <f aca="false">IF(ISNUMBER(M27), M27-L27, 0)</f>
        <v>0.0104166666666667</v>
      </c>
      <c r="O27" s="9" t="s">
        <v>200</v>
      </c>
    </row>
    <row r="28" customFormat="false" ht="12.8" hidden="false" customHeight="false" outlineLevel="0" collapsed="false">
      <c r="A28" s="5"/>
      <c r="B28" s="0" t="n">
        <v>27</v>
      </c>
      <c r="C28" s="3" t="n">
        <f aca="false">SUMIF(F$1:F223,B28,I$1:I223 )</f>
        <v>0</v>
      </c>
      <c r="E28" s="3" t="n">
        <f aca="false">SUMIF($F$1:$F$203,$B28,$N$1:$N$203 )</f>
        <v>0</v>
      </c>
      <c r="F28" s="0" t="n">
        <v>19</v>
      </c>
      <c r="J28" s="0"/>
      <c r="L28" s="3" t="n">
        <v>0.614583333333333</v>
      </c>
      <c r="M28" s="3" t="n">
        <v>0.632638888888889</v>
      </c>
      <c r="N28" s="3" t="n">
        <f aca="false">IF(ISNUMBER(M28), M28-L28, 0)</f>
        <v>0.0180555555555556</v>
      </c>
      <c r="O28" s="9" t="s">
        <v>201</v>
      </c>
    </row>
    <row r="29" customFormat="false" ht="12.8" hidden="false" customHeight="false" outlineLevel="0" collapsed="false">
      <c r="A29" s="5"/>
      <c r="B29" s="0" t="n">
        <v>28</v>
      </c>
      <c r="C29" s="3" t="n">
        <f aca="false">SUMIF(F$1:F224,B29,I$1:I224 )</f>
        <v>0</v>
      </c>
      <c r="E29" s="3" t="n">
        <f aca="false">SUMIF($F$1:$F$203,$B29,$N$1:$N$203 )</f>
        <v>0.0395833333333333</v>
      </c>
      <c r="F29" s="0" t="n">
        <v>19</v>
      </c>
      <c r="J29" s="0"/>
      <c r="L29" s="3" t="n">
        <v>0.7375</v>
      </c>
      <c r="M29" s="3" t="n">
        <v>0.744444444444444</v>
      </c>
      <c r="N29" s="3" t="n">
        <f aca="false">IF(ISNUMBER(M29), M29-L29, 0)</f>
        <v>0.00694444444444444</v>
      </c>
      <c r="O29" s="9" t="s">
        <v>202</v>
      </c>
    </row>
    <row r="30" customFormat="false" ht="23.85" hidden="false" customHeight="false" outlineLevel="0" collapsed="false">
      <c r="A30" s="5"/>
      <c r="B30" s="0" t="n">
        <v>29</v>
      </c>
      <c r="C30" s="3" t="n">
        <f aca="false">SUMIF(F$1:F225,B30,I$1:I225 )</f>
        <v>0</v>
      </c>
      <c r="E30" s="3" t="n">
        <f aca="false">SUMIF($F$1:$F$203,$B30,$N$1:$N$203 )</f>
        <v>0</v>
      </c>
      <c r="F30" s="0" t="n">
        <v>21</v>
      </c>
      <c r="G30" s="3" t="n">
        <v>0.44375</v>
      </c>
      <c r="H30" s="3" t="n">
        <v>0.451388888888889</v>
      </c>
      <c r="I30" s="3" t="n">
        <f aca="false">IF(ISNUMBER(H30), H30-G30, 0)</f>
        <v>0.00763888888888889</v>
      </c>
      <c r="J30" s="9" t="s">
        <v>203</v>
      </c>
      <c r="L30" s="3"/>
      <c r="M30" s="3"/>
      <c r="N30" s="3"/>
    </row>
    <row r="31" customFormat="false" ht="12.8" hidden="false" customHeight="false" outlineLevel="0" collapsed="false">
      <c r="A31" s="5" t="n">
        <v>5</v>
      </c>
      <c r="B31" s="0" t="n">
        <v>30</v>
      </c>
      <c r="C31" s="3" t="n">
        <f aca="false">SUMIF(F$1:F226,B31,I$1:I226 )</f>
        <v>0</v>
      </c>
      <c r="E31" s="3" t="n">
        <f aca="false">SUMIF($F$1:$F$203,$B31,$N$1:$N$203 )</f>
        <v>0</v>
      </c>
      <c r="F31" s="0" t="n">
        <v>21</v>
      </c>
      <c r="G31" s="3" t="n">
        <v>0.451388888888889</v>
      </c>
      <c r="H31" s="3" t="n">
        <v>0.463888888888889</v>
      </c>
      <c r="I31" s="3" t="n">
        <f aca="false">IF(ISNUMBER(H31), H31-G31, 0)</f>
        <v>0.0125</v>
      </c>
      <c r="J31" s="9" t="s">
        <v>204</v>
      </c>
      <c r="L31" s="3"/>
      <c r="M31" s="3"/>
      <c r="N31" s="3"/>
    </row>
    <row r="32" customFormat="false" ht="12.8" hidden="false" customHeight="false" outlineLevel="0" collapsed="false">
      <c r="A32" s="5"/>
      <c r="B32" s="0" t="n">
        <v>31</v>
      </c>
      <c r="C32" s="3" t="n">
        <f aca="false">SUMIF(F$1:F227,B32,I$1:I227 )</f>
        <v>0</v>
      </c>
      <c r="E32" s="3" t="n">
        <f aca="false">SUMIF($F$1:$F$203,$B32,$N$1:$N$203 )</f>
        <v>0</v>
      </c>
      <c r="F32" s="0" t="n">
        <v>24</v>
      </c>
      <c r="G32" s="3" t="n">
        <v>0.438194444444444</v>
      </c>
      <c r="H32" s="3" t="n">
        <v>0.447916666666667</v>
      </c>
      <c r="I32" s="3" t="n">
        <f aca="false">IF(ISNUMBER(H32), H32-G32, 0)</f>
        <v>0.00972222222222222</v>
      </c>
      <c r="J32" s="9" t="s">
        <v>54</v>
      </c>
      <c r="L32" s="3"/>
      <c r="M32" s="3"/>
      <c r="N32" s="3"/>
    </row>
    <row r="33" customFormat="false" ht="35.05" hidden="false" customHeight="false" outlineLevel="0" collapsed="false">
      <c r="B33" s="2" t="s">
        <v>7</v>
      </c>
      <c r="C33" s="7" t="n">
        <f aca="false">SUM(C3:C32)</f>
        <v>1.09236111111111</v>
      </c>
      <c r="D33" s="2"/>
      <c r="E33" s="7" t="n">
        <f aca="false">SUM(E3:E32)</f>
        <v>0.333333333333333</v>
      </c>
      <c r="F33" s="0" t="n">
        <v>24</v>
      </c>
      <c r="G33" s="3" t="n">
        <v>0.451388888888889</v>
      </c>
      <c r="H33" s="3" t="n">
        <v>0.515277777777778</v>
      </c>
      <c r="I33" s="3" t="n">
        <f aca="false">IF(ISNUMBER(H33), H33-G33, 0)</f>
        <v>0.0638888888888889</v>
      </c>
      <c r="J33" s="9" t="s">
        <v>205</v>
      </c>
      <c r="L33" s="3"/>
      <c r="M33" s="3"/>
      <c r="N33" s="3"/>
    </row>
    <row r="34" customFormat="false" ht="12.8" hidden="false" customHeight="false" outlineLevel="0" collapsed="false">
      <c r="B34" s="8" t="s">
        <v>29</v>
      </c>
      <c r="C34" s="7" t="n">
        <f aca="false">C33+January!C34</f>
        <v>7.93541666666667</v>
      </c>
      <c r="D34" s="7" t="n">
        <f aca="false">D33+December!D34</f>
        <v>1.21527777777778</v>
      </c>
      <c r="E34" s="7" t="n">
        <f aca="false">E33+January!E34</f>
        <v>0.397222222222222</v>
      </c>
      <c r="F34" s="0" t="n">
        <v>24</v>
      </c>
      <c r="G34" s="3" t="n">
        <v>0.5625</v>
      </c>
      <c r="H34" s="3" t="n">
        <v>0.578472222222222</v>
      </c>
      <c r="I34" s="3" t="n">
        <f aca="false">IF(ISNUMBER(H34), H34-G34, 0)</f>
        <v>0.0159722222222222</v>
      </c>
      <c r="J34" s="9" t="s">
        <v>54</v>
      </c>
      <c r="L34" s="3"/>
      <c r="M34" s="3"/>
      <c r="N34" s="3"/>
    </row>
    <row r="35" customFormat="false" ht="23.85" hidden="false" customHeight="false" outlineLevel="0" collapsed="false">
      <c r="B35" s="8" t="s">
        <v>67</v>
      </c>
      <c r="C35" s="7" t="n">
        <f aca="false">January!C35+C36</f>
        <v>1.47708333333333</v>
      </c>
      <c r="D35" s="7" t="n">
        <f aca="false">D34-D37</f>
        <v>0.465277777777778</v>
      </c>
      <c r="E35" s="7" t="n">
        <f aca="false">E34-E37</f>
        <v>0.397222222222222</v>
      </c>
      <c r="F35" s="0" t="n">
        <v>24</v>
      </c>
      <c r="G35" s="3" t="n">
        <v>0.578472222222222</v>
      </c>
      <c r="H35" s="3" t="n">
        <v>0.635416666666667</v>
      </c>
      <c r="I35" s="3" t="n">
        <f aca="false">IF(ISNUMBER(H35), H35-G35, 0)</f>
        <v>0.0569444444444444</v>
      </c>
      <c r="J35" s="9" t="s">
        <v>141</v>
      </c>
      <c r="L35" s="3"/>
      <c r="M35" s="3"/>
      <c r="N35" s="3"/>
    </row>
    <row r="36" customFormat="false" ht="23.85" hidden="false" customHeight="false" outlineLevel="0" collapsed="false">
      <c r="B36" s="8" t="s">
        <v>69</v>
      </c>
      <c r="C36" s="7" t="n">
        <f aca="false">C33-C37</f>
        <v>0.259027777777778</v>
      </c>
      <c r="D36" s="2"/>
      <c r="E36" s="2"/>
      <c r="F36" s="0" t="n">
        <v>24</v>
      </c>
      <c r="J36" s="0"/>
      <c r="K36" s="9" t="s">
        <v>199</v>
      </c>
      <c r="L36" s="3" t="n">
        <v>0.660416666666667</v>
      </c>
      <c r="M36" s="3" t="n">
        <v>0.661111111111111</v>
      </c>
      <c r="N36" s="3" t="n">
        <f aca="false">IF(ISNUMBER(M36), M36-L36, 0)</f>
        <v>0.000694444444444444</v>
      </c>
      <c r="O36" s="9" t="s">
        <v>206</v>
      </c>
    </row>
    <row r="37" customFormat="false" ht="23.85" hidden="false" customHeight="false" outlineLevel="0" collapsed="false">
      <c r="B37" s="2" t="s">
        <v>32</v>
      </c>
      <c r="C37" s="7" t="n">
        <v>0.833333333333333</v>
      </c>
      <c r="D37" s="7" t="n">
        <f aca="false">January!D37</f>
        <v>0.75</v>
      </c>
      <c r="E37" s="7" t="n">
        <v>0</v>
      </c>
      <c r="F37" s="0" t="n">
        <v>24</v>
      </c>
      <c r="G37" s="3" t="n">
        <v>0.661111111111111</v>
      </c>
      <c r="H37" s="3" t="n">
        <v>0.68125</v>
      </c>
      <c r="I37" s="3" t="n">
        <f aca="false">IF(ISNUMBER(H37), H37-G37, 0)</f>
        <v>0.0201388888888889</v>
      </c>
      <c r="J37" s="9" t="s">
        <v>207</v>
      </c>
      <c r="L37" s="3"/>
      <c r="M37" s="3"/>
      <c r="N37" s="3"/>
    </row>
    <row r="38" customFormat="false" ht="23.85" hidden="false" customHeight="false" outlineLevel="0" collapsed="false">
      <c r="F38" s="0" t="n">
        <v>25</v>
      </c>
      <c r="J38" s="0"/>
      <c r="L38" s="3" t="n">
        <v>0.428472222222222</v>
      </c>
      <c r="M38" s="3" t="n">
        <v>0.438194444444444</v>
      </c>
      <c r="N38" s="3" t="n">
        <f aca="false">IF(ISNUMBER(M38), M38-L38, 0)</f>
        <v>0.00972222222222222</v>
      </c>
      <c r="O38" s="9" t="s">
        <v>208</v>
      </c>
    </row>
    <row r="39" customFormat="false" ht="12.8" hidden="false" customHeight="false" outlineLevel="0" collapsed="false">
      <c r="F39" s="0" t="n">
        <v>25</v>
      </c>
      <c r="G39" s="3" t="n">
        <v>0.438194444444444</v>
      </c>
      <c r="H39" s="3" t="n">
        <v>0.440972222222222</v>
      </c>
      <c r="I39" s="3" t="n">
        <f aca="false">IF(ISNUMBER(H39), H39-G39, 0)</f>
        <v>0.00277777777777778</v>
      </c>
      <c r="J39" s="9" t="s">
        <v>209</v>
      </c>
      <c r="N39" s="3"/>
    </row>
    <row r="40" customFormat="false" ht="12.8" hidden="false" customHeight="false" outlineLevel="0" collapsed="false">
      <c r="F40" s="0" t="n">
        <v>25</v>
      </c>
      <c r="G40" s="3" t="n">
        <v>0.483333333333333</v>
      </c>
      <c r="H40" s="3" t="n">
        <v>0.492361111111111</v>
      </c>
      <c r="I40" s="3" t="n">
        <f aca="false">IF(ISNUMBER(H40), H40-G40, 0)</f>
        <v>0.00902777777777778</v>
      </c>
      <c r="J40" s="0" t="s">
        <v>210</v>
      </c>
      <c r="K40" s="9" t="s">
        <v>199</v>
      </c>
      <c r="L40" s="3" t="n">
        <v>0.441666666666667</v>
      </c>
      <c r="M40" s="3" t="n">
        <v>0.442361111111111</v>
      </c>
      <c r="N40" s="3" t="n">
        <f aca="false">IF(ISNUMBER(M40), M40-L40, 0)</f>
        <v>0.000694444444444444</v>
      </c>
      <c r="O40" s="9" t="s">
        <v>211</v>
      </c>
    </row>
    <row r="41" customFormat="false" ht="46.25" hidden="false" customHeight="false" outlineLevel="0" collapsed="false">
      <c r="F41" s="0" t="n">
        <v>25</v>
      </c>
      <c r="G41" s="3" t="n">
        <v>0.581944444444444</v>
      </c>
      <c r="H41" s="3" t="n">
        <v>0.597222222222222</v>
      </c>
      <c r="I41" s="3" t="n">
        <f aca="false">IF(ISNUMBER(H41), H41-G41, 0)</f>
        <v>0.0152777777777778</v>
      </c>
      <c r="J41" s="9" t="s">
        <v>212</v>
      </c>
      <c r="L41" s="3" t="n">
        <v>0.442361111111111</v>
      </c>
      <c r="M41" s="3" t="n">
        <v>0.479166666666667</v>
      </c>
      <c r="N41" s="3" t="n">
        <f aca="false">IF(ISNUMBER(M41), M41-L41, 0)</f>
        <v>0.0368055555555556</v>
      </c>
      <c r="O41" s="9" t="s">
        <v>213</v>
      </c>
    </row>
    <row r="42" customFormat="false" ht="23.85" hidden="false" customHeight="false" outlineLevel="0" collapsed="false">
      <c r="F42" s="0" t="n">
        <v>25</v>
      </c>
      <c r="G42" s="3" t="n">
        <v>0.604166666666667</v>
      </c>
      <c r="H42" s="3" t="s">
        <v>214</v>
      </c>
      <c r="I42" s="3" t="n">
        <f aca="false">IF(ISNUMBER(H42), H42-G42, 0)</f>
        <v>0</v>
      </c>
      <c r="J42" s="9" t="s">
        <v>215</v>
      </c>
      <c r="K42" s="9" t="s">
        <v>199</v>
      </c>
      <c r="L42" s="3" t="n">
        <v>0.479166666666667</v>
      </c>
      <c r="M42" s="3" t="n">
        <v>0.483333333333333</v>
      </c>
      <c r="N42" s="3" t="n">
        <f aca="false">IF(ISNUMBER(M42), M42-L42, 0)</f>
        <v>0.00416666666666667</v>
      </c>
      <c r="O42" s="9" t="s">
        <v>216</v>
      </c>
    </row>
    <row r="43" customFormat="false" ht="23.85" hidden="false" customHeight="false" outlineLevel="0" collapsed="false">
      <c r="F43" s="0" t="n">
        <v>25</v>
      </c>
      <c r="I43" s="3" t="n">
        <f aca="false">IF(ISNUMBER(H43), H43-G43, 0)</f>
        <v>0</v>
      </c>
      <c r="L43" s="3" t="n">
        <v>0.563888888888889</v>
      </c>
      <c r="M43" s="3" t="n">
        <v>0.58125</v>
      </c>
      <c r="N43" s="3" t="n">
        <f aca="false">IF(ISNUMBER(M43), M43-L43, 0)</f>
        <v>0.0173611111111111</v>
      </c>
      <c r="O43" s="9" t="s">
        <v>217</v>
      </c>
    </row>
    <row r="44" customFormat="false" ht="12.8" hidden="false" customHeight="false" outlineLevel="0" collapsed="false">
      <c r="F44" s="0" t="n">
        <v>25</v>
      </c>
      <c r="I44" s="3" t="n">
        <f aca="false">IF(ISNUMBER(H44), H44-G44, 0)</f>
        <v>0</v>
      </c>
      <c r="L44" s="3" t="n">
        <v>0.597222222222222</v>
      </c>
      <c r="M44" s="3" t="n">
        <v>0.604166666666667</v>
      </c>
      <c r="N44" s="3" t="n">
        <f aca="false">IF(ISNUMBER(M44), M44-L44, 0)</f>
        <v>0.00694444444444444</v>
      </c>
      <c r="O44" s="9" t="s">
        <v>218</v>
      </c>
    </row>
    <row r="45" customFormat="false" ht="23.85" hidden="false" customHeight="false" outlineLevel="0" collapsed="false">
      <c r="F45" s="0" t="n">
        <v>25</v>
      </c>
      <c r="I45" s="3" t="n">
        <f aca="false">IF(ISNUMBER(H45), H45-G45, 0)</f>
        <v>0</v>
      </c>
      <c r="L45" s="3" t="n">
        <v>0.60625</v>
      </c>
      <c r="M45" s="3" t="n">
        <v>0.620138888888889</v>
      </c>
      <c r="N45" s="3" t="n">
        <f aca="false">IF(ISNUMBER(M45), M45-L45, 0)</f>
        <v>0.0138888888888889</v>
      </c>
      <c r="O45" s="9" t="s">
        <v>219</v>
      </c>
    </row>
    <row r="46" customFormat="false" ht="23.85" hidden="false" customHeight="false" outlineLevel="0" collapsed="false">
      <c r="F46" s="0" t="n">
        <v>25</v>
      </c>
      <c r="I46" s="3" t="n">
        <f aca="false">IF(ISNUMBER(H46), H46-G46, 0)</f>
        <v>0</v>
      </c>
      <c r="K46" s="9" t="s">
        <v>199</v>
      </c>
      <c r="L46" s="3" t="n">
        <v>0.665277777777778</v>
      </c>
      <c r="M46" s="3" t="n">
        <v>0.675</v>
      </c>
      <c r="N46" s="3" t="n">
        <f aca="false">IF(ISNUMBER(M46), M46-L46, 0)</f>
        <v>0.00972222222222222</v>
      </c>
      <c r="O46" s="9" t="s">
        <v>220</v>
      </c>
    </row>
    <row r="47" customFormat="false" ht="12.8" hidden="false" customHeight="false" outlineLevel="0" collapsed="false">
      <c r="F47" s="0" t="n">
        <v>25</v>
      </c>
      <c r="I47" s="3" t="n">
        <f aca="false">IF(ISNUMBER(H47), H47-G47, 0)</f>
        <v>0</v>
      </c>
      <c r="L47" s="3" t="n">
        <v>0.689583333333333</v>
      </c>
      <c r="M47" s="3" t="n">
        <v>0.700694444444444</v>
      </c>
      <c r="N47" s="3" t="n">
        <f aca="false">IF(ISNUMBER(M47), M47-L47, 0)</f>
        <v>0.0111111111111111</v>
      </c>
      <c r="O47" s="9" t="s">
        <v>221</v>
      </c>
    </row>
    <row r="48" customFormat="false" ht="23.85" hidden="false" customHeight="false" outlineLevel="0" collapsed="false">
      <c r="F48" s="0" t="n">
        <v>26</v>
      </c>
      <c r="I48" s="3" t="n">
        <f aca="false">IF(ISNUMBER(H48), H48-G48, 0)</f>
        <v>0</v>
      </c>
      <c r="L48" s="3" t="n">
        <v>0.322916666666667</v>
      </c>
      <c r="M48" s="3" t="n">
        <v>0.375</v>
      </c>
      <c r="N48" s="3" t="n">
        <f aca="false">IF(ISNUMBER(M48), M48-L48, 0)</f>
        <v>0.0520833333333333</v>
      </c>
      <c r="O48" s="9" t="s">
        <v>222</v>
      </c>
    </row>
    <row r="49" customFormat="false" ht="12.8" hidden="false" customHeight="false" outlineLevel="0" collapsed="false">
      <c r="F49" s="0" t="n">
        <v>28</v>
      </c>
      <c r="L49" s="3" t="n">
        <v>0.632638888888889</v>
      </c>
      <c r="M49" s="3" t="n">
        <v>0.651388888888889</v>
      </c>
      <c r="N49" s="3" t="n">
        <f aca="false">IF(ISNUMBER(M49), M49-L49, 0)</f>
        <v>0.01875</v>
      </c>
      <c r="O49" s="9" t="s">
        <v>223</v>
      </c>
    </row>
    <row r="50" customFormat="false" ht="23.85" hidden="false" customHeight="false" outlineLevel="0" collapsed="false">
      <c r="F50" s="0" t="n">
        <v>28</v>
      </c>
      <c r="L50" s="3" t="n">
        <v>0.791666666666667</v>
      </c>
      <c r="M50" s="3" t="n">
        <v>0.8125</v>
      </c>
      <c r="N50" s="3" t="n">
        <f aca="false">IF(ISNUMBER(M50), M50-L50, 0)</f>
        <v>0.0208333333333333</v>
      </c>
      <c r="O50" s="9" t="s">
        <v>224</v>
      </c>
    </row>
  </sheetData>
  <mergeCells count="7">
    <mergeCell ref="F2:J2"/>
    <mergeCell ref="L2:O2"/>
    <mergeCell ref="A4:A10"/>
    <mergeCell ref="A11:A17"/>
    <mergeCell ref="A18:A23"/>
    <mergeCell ref="A24:A30"/>
    <mergeCell ref="A31:A32"/>
  </mergeCells>
  <conditionalFormatting sqref="C33">
    <cfRule type="cellIs" priority="2" operator="lessThanOrEqual" aboveAverage="0" equalAverage="0" bottom="0" percent="0" rank="0" text="" dxfId="1">
      <formula>July!$C$27</formula>
    </cfRule>
    <cfRule type="cellIs" priority="3" operator="greaterThan" aboveAverage="0" equalAverage="0" bottom="0" percent="0" rank="0" text="" dxfId="0">
      <formula>July!$C$38</formula>
    </cfRule>
  </conditionalFormatting>
  <conditionalFormatting sqref="C35:E35">
    <cfRule type="cellIs" priority="4" operator="greaterThanOr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23874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2020-07-17T16:27:19Z</dcterms:created>
  <dc:creator/>
  <dc:description/>
  <dc:language>en-GB</dc:language>
  <cp:lastModifiedBy/>
  <dcterms:modified xsi:type="dcterms:W3CDTF">2021-03-23T22:20:14Z</dcterms:modified>
  <cp:revision>335</cp:revision>
  <dc:subject/>
  <dc:title/>
</cp:coreProperties>
</file>